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2"/>
  <workbookPr/>
  <mc:AlternateContent xmlns:mc="http://schemas.openxmlformats.org/markup-compatibility/2006">
    <mc:Choice Requires="x15">
      <x15ac:absPath xmlns:x15ac="http://schemas.microsoft.com/office/spreadsheetml/2010/11/ac" url="C:\Users\ProBook\Desktop\Pakoreguoti po vertinimo pastabų_redagavimui\GR\"/>
    </mc:Choice>
  </mc:AlternateContent>
  <xr:revisionPtr revIDLastSave="15" documentId="11_0B0D07836F7D8086BC52F751F10A66F69F7404C9" xr6:coauthVersionLast="47" xr6:coauthVersionMax="47" xr10:uidLastSave="{E7B886BC-B5C8-4CB5-B997-FEA4FDACAFF3}"/>
  <bookViews>
    <workbookView xWindow="0" yWindow="0" windowWidth="19200" windowHeight="11490" tabRatio="790" xr2:uid="{00000000-000D-0000-FFFF-FFFF00000000}"/>
  </bookViews>
  <sheets>
    <sheet name="Klausimynas" sheetId="1" r:id="rId1"/>
    <sheet name="Įvertinimas" sheetId="2" r:id="rId2"/>
    <sheet name="Įvestis (atskiri klausimynai)" sheetId="3" r:id="rId3"/>
    <sheet name="Įvestis (suskaičiuota)" sheetId="5" r:id="rId4"/>
    <sheet name="Rezultatai" sheetId="4" r:id="rId5"/>
  </sheets>
  <definedNames>
    <definedName name="_xlnm.Print_Area" localSheetId="1">Įvertinimas!$B$1:$B$23</definedName>
    <definedName name="_xlnm.Print_Area" localSheetId="3">'Įvestis (suskaičiuota)'!$A$1:$G$22</definedName>
    <definedName name="_xlnm.Print_Area" localSheetId="0">Klausimynas!$B$1:$R$49</definedName>
    <definedName name="_xlnm.Print_Area" localSheetId="4">Rezultatai!$A$1:$G$21</definedName>
    <definedName name="_xlnm.Print_Titles" localSheetId="2">('Įvestis (atskiri klausimynai)'!$A:$B,'Įvestis (atskiri klausimynai)'!$1:$2)</definedName>
    <definedName name="_xlnm.Print_Titles" localSheetId="3">'Įvestis (suskaičiuota)'!$1:$2</definedName>
    <definedName name="_xlnm.Print_Titles" localSheetId="4">Rezultatai!$1:$1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5" i="2" l="1"/>
  <c r="B3" i="3"/>
  <c r="B3" i="5" s="1"/>
  <c r="B4" i="3"/>
  <c r="B4" i="5" s="1"/>
  <c r="B5" i="3"/>
  <c r="B4" i="4" s="1"/>
  <c r="B6" i="3"/>
  <c r="B5" i="4" s="1"/>
  <c r="B7" i="3"/>
  <c r="B6" i="4" s="1"/>
  <c r="B8" i="3"/>
  <c r="B8" i="5" s="1"/>
  <c r="B9" i="3"/>
  <c r="B9" i="5" s="1"/>
  <c r="B10" i="3"/>
  <c r="B9" i="4" s="1"/>
  <c r="B10" i="4"/>
  <c r="B12" i="3"/>
  <c r="B12" i="5" s="1"/>
  <c r="B13" i="3"/>
  <c r="B13" i="5" s="1"/>
  <c r="B14" i="3"/>
  <c r="B14" i="5" s="1"/>
  <c r="B15" i="3"/>
  <c r="B15" i="5" s="1"/>
  <c r="B16" i="3"/>
  <c r="B16" i="5" s="1"/>
  <c r="B17" i="3"/>
  <c r="B17" i="5" s="1"/>
  <c r="B18" i="3"/>
  <c r="B18" i="5"/>
  <c r="B19" i="3"/>
  <c r="B18" i="4"/>
  <c r="B20" i="3"/>
  <c r="B20" i="5" s="1"/>
  <c r="B21" i="3"/>
  <c r="B21" i="5" s="1"/>
  <c r="B22" i="3"/>
  <c r="A3" i="5"/>
  <c r="I3" i="5"/>
  <c r="A4" i="5"/>
  <c r="I4" i="5"/>
  <c r="A5" i="5"/>
  <c r="I5" i="5"/>
  <c r="A6" i="5"/>
  <c r="I6" i="5"/>
  <c r="A7" i="5"/>
  <c r="I7" i="5"/>
  <c r="A8" i="5"/>
  <c r="I8" i="5"/>
  <c r="A9" i="5"/>
  <c r="I9" i="5"/>
  <c r="A10" i="5"/>
  <c r="I10" i="5"/>
  <c r="A11" i="5"/>
  <c r="I11" i="5"/>
  <c r="A12" i="5"/>
  <c r="I12" i="5"/>
  <c r="A13" i="5"/>
  <c r="I13" i="5"/>
  <c r="A14" i="5"/>
  <c r="I14" i="5"/>
  <c r="A15" i="5"/>
  <c r="I15" i="5"/>
  <c r="A16" i="5"/>
  <c r="I16" i="5"/>
  <c r="A17" i="5"/>
  <c r="I17" i="5"/>
  <c r="A18" i="5"/>
  <c r="I18" i="5"/>
  <c r="A19" i="5"/>
  <c r="I19" i="5"/>
  <c r="A20" i="5"/>
  <c r="I20" i="5"/>
  <c r="A21" i="5"/>
  <c r="I21" i="5"/>
  <c r="A22" i="5"/>
  <c r="I22" i="5"/>
  <c r="A2" i="4"/>
  <c r="I2" i="4"/>
  <c r="J2" i="4"/>
  <c r="K2" i="4"/>
  <c r="L2" i="4"/>
  <c r="H2" i="4"/>
  <c r="M2" i="4"/>
  <c r="G2" i="4"/>
  <c r="A3" i="4"/>
  <c r="I3" i="4"/>
  <c r="J3" i="4"/>
  <c r="K3" i="4"/>
  <c r="L3" i="4"/>
  <c r="H3" i="4" s="1"/>
  <c r="M3" i="4"/>
  <c r="G3" i="4"/>
  <c r="A4" i="4"/>
  <c r="I4" i="4"/>
  <c r="J4" i="4"/>
  <c r="K4" i="4"/>
  <c r="L4" i="4"/>
  <c r="M4" i="4"/>
  <c r="G4" i="4"/>
  <c r="A5" i="4"/>
  <c r="I5" i="4"/>
  <c r="J5" i="4"/>
  <c r="K5" i="4"/>
  <c r="L5" i="4"/>
  <c r="M5" i="4"/>
  <c r="G5" i="4" s="1"/>
  <c r="A6" i="4"/>
  <c r="I6" i="4"/>
  <c r="J6" i="4"/>
  <c r="K6" i="4"/>
  <c r="L6" i="4"/>
  <c r="M6" i="4"/>
  <c r="G6" i="4" s="1"/>
  <c r="A7" i="4"/>
  <c r="I7" i="4"/>
  <c r="J7" i="4"/>
  <c r="K7" i="4"/>
  <c r="L7" i="4"/>
  <c r="M7" i="4"/>
  <c r="G7" i="4" s="1"/>
  <c r="A8" i="4"/>
  <c r="I8" i="4"/>
  <c r="J8" i="4"/>
  <c r="K8" i="4"/>
  <c r="L8" i="4"/>
  <c r="M8" i="4"/>
  <c r="G8" i="4" s="1"/>
  <c r="A9" i="4"/>
  <c r="I9" i="4"/>
  <c r="J9" i="4"/>
  <c r="K9" i="4"/>
  <c r="L9" i="4"/>
  <c r="H9" i="4" s="1"/>
  <c r="M9" i="4"/>
  <c r="G9" i="4" s="1"/>
  <c r="A10" i="4"/>
  <c r="I10" i="4"/>
  <c r="J10" i="4"/>
  <c r="K10" i="4"/>
  <c r="L10" i="4"/>
  <c r="F10" i="4" s="1"/>
  <c r="M10" i="4"/>
  <c r="G10" i="4" s="1"/>
  <c r="A11" i="4"/>
  <c r="I11" i="4"/>
  <c r="J11" i="4"/>
  <c r="K11" i="4"/>
  <c r="L11" i="4"/>
  <c r="M11" i="4"/>
  <c r="G11" i="4" s="1"/>
  <c r="A12" i="4"/>
  <c r="I12" i="4"/>
  <c r="J12" i="4"/>
  <c r="K12" i="4"/>
  <c r="L12" i="4"/>
  <c r="M12" i="4"/>
  <c r="G12" i="4"/>
  <c r="A13" i="4"/>
  <c r="I13" i="4"/>
  <c r="J13" i="4"/>
  <c r="K13" i="4"/>
  <c r="L13" i="4"/>
  <c r="H13" i="4" s="1"/>
  <c r="M13" i="4"/>
  <c r="G13" i="4" s="1"/>
  <c r="A14" i="4"/>
  <c r="I14" i="4"/>
  <c r="J14" i="4"/>
  <c r="K14" i="4"/>
  <c r="L14" i="4"/>
  <c r="M14" i="4"/>
  <c r="G14" i="4"/>
  <c r="A15" i="4"/>
  <c r="I15" i="4"/>
  <c r="J15" i="4"/>
  <c r="K15" i="4"/>
  <c r="L15" i="4"/>
  <c r="C15" i="4" s="1"/>
  <c r="S15" i="4" s="1"/>
  <c r="M15" i="4"/>
  <c r="G15" i="4" s="1"/>
  <c r="A16" i="4"/>
  <c r="I16" i="4"/>
  <c r="J16" i="4"/>
  <c r="K16" i="4"/>
  <c r="L16" i="4"/>
  <c r="M16" i="4"/>
  <c r="G16" i="4" s="1"/>
  <c r="A17" i="4"/>
  <c r="I17" i="4"/>
  <c r="J17" i="4"/>
  <c r="K17" i="4"/>
  <c r="L17" i="4"/>
  <c r="M17" i="4"/>
  <c r="G17" i="4" s="1"/>
  <c r="A18" i="4"/>
  <c r="I18" i="4"/>
  <c r="J18" i="4"/>
  <c r="K18" i="4"/>
  <c r="L18" i="4"/>
  <c r="M18" i="4"/>
  <c r="G18" i="4"/>
  <c r="A19" i="4"/>
  <c r="I19" i="4"/>
  <c r="J19" i="4"/>
  <c r="K19" i="4"/>
  <c r="L19" i="4"/>
  <c r="H19" i="4" s="1"/>
  <c r="C19" i="4"/>
  <c r="S19" i="4" s="1"/>
  <c r="M19" i="4"/>
  <c r="G19" i="4" s="1"/>
  <c r="A20" i="4"/>
  <c r="B20" i="4"/>
  <c r="I20" i="4"/>
  <c r="J20" i="4"/>
  <c r="K20" i="4"/>
  <c r="L20" i="4"/>
  <c r="M20" i="4"/>
  <c r="G20" i="4" s="1"/>
  <c r="A21" i="4"/>
  <c r="I21" i="4"/>
  <c r="J21" i="4"/>
  <c r="K21" i="4"/>
  <c r="L21" i="4"/>
  <c r="H21" i="4" s="1"/>
  <c r="M21" i="4"/>
  <c r="G21" i="4" s="1"/>
  <c r="B21" i="4"/>
  <c r="B22" i="5"/>
  <c r="H8" i="4"/>
  <c r="F18" i="4"/>
  <c r="H12" i="4"/>
  <c r="C9" i="4"/>
  <c r="S9" i="4" s="1"/>
  <c r="F3" i="4"/>
  <c r="F7" i="4"/>
  <c r="B19" i="4"/>
  <c r="F2" i="4"/>
  <c r="E2" i="4" s="1"/>
  <c r="B16" i="4"/>
  <c r="C14" i="4"/>
  <c r="S14" i="4" s="1"/>
  <c r="B11" i="5"/>
  <c r="F9" i="4"/>
  <c r="E9" i="4" s="1"/>
  <c r="C13" i="4"/>
  <c r="F17" i="4"/>
  <c r="B17" i="4"/>
  <c r="B19" i="5"/>
  <c r="F21" i="4" l="1"/>
  <c r="C21" i="4"/>
  <c r="S21" i="4" s="1"/>
  <c r="H20" i="4"/>
  <c r="C20" i="4"/>
  <c r="F19" i="4"/>
  <c r="E19" i="4" s="1"/>
  <c r="H18" i="4"/>
  <c r="E18" i="4" s="1"/>
  <c r="C18" i="4"/>
  <c r="S18" i="4" s="1"/>
  <c r="H17" i="4"/>
  <c r="E17" i="4" s="1"/>
  <c r="C17" i="4"/>
  <c r="S17" i="4" s="1"/>
  <c r="H16" i="4"/>
  <c r="C16" i="4"/>
  <c r="F15" i="4"/>
  <c r="H14" i="4"/>
  <c r="F14" i="4"/>
  <c r="S13" i="4"/>
  <c r="C12" i="4"/>
  <c r="H11" i="4"/>
  <c r="F11" i="4"/>
  <c r="H10" i="4"/>
  <c r="C10" i="4"/>
  <c r="F8" i="4"/>
  <c r="C8" i="4"/>
  <c r="S8" i="4" s="1"/>
  <c r="H7" i="4"/>
  <c r="E7" i="4" s="1"/>
  <c r="C6" i="4"/>
  <c r="S6" i="4" s="1"/>
  <c r="H5" i="4"/>
  <c r="C5" i="4"/>
  <c r="H4" i="4"/>
  <c r="C4" i="4"/>
  <c r="E3" i="4"/>
  <c r="C3" i="4"/>
  <c r="C2" i="4"/>
  <c r="B7" i="4"/>
  <c r="B15" i="4"/>
  <c r="B11" i="4"/>
  <c r="B14" i="4"/>
  <c r="B13" i="4"/>
  <c r="B12" i="4"/>
  <c r="B5" i="5"/>
  <c r="B6" i="5"/>
  <c r="B2" i="4"/>
  <c r="B3" i="4"/>
  <c r="B10" i="5"/>
  <c r="B8" i="4"/>
  <c r="E10" i="4"/>
  <c r="S3" i="4"/>
  <c r="E21" i="4"/>
  <c r="E8" i="4"/>
  <c r="E14" i="4"/>
  <c r="S12" i="4"/>
  <c r="H15" i="4"/>
  <c r="E15" i="4" s="1"/>
  <c r="H6" i="4"/>
  <c r="S4" i="4"/>
  <c r="F20" i="4"/>
  <c r="E20" i="4" s="1"/>
  <c r="S20" i="4"/>
  <c r="F16" i="4"/>
  <c r="E16" i="4" s="1"/>
  <c r="C11" i="4"/>
  <c r="S11" i="4" s="1"/>
  <c r="S10" i="4"/>
  <c r="F6" i="4"/>
  <c r="S16" i="4"/>
  <c r="F5" i="4"/>
  <c r="E5" i="4" s="1"/>
  <c r="S5" i="4"/>
  <c r="S2" i="4"/>
  <c r="C7" i="4"/>
  <c r="S7" i="4" s="1"/>
  <c r="F4" i="4"/>
  <c r="E4" i="4" s="1"/>
  <c r="B7" i="5"/>
  <c r="F13" i="4"/>
  <c r="E13" i="4" s="1"/>
  <c r="F12" i="4"/>
  <c r="E12" i="4" s="1"/>
  <c r="E6" i="4" l="1"/>
  <c r="E11" i="4"/>
</calcChain>
</file>

<file path=xl/sharedStrings.xml><?xml version="1.0" encoding="utf-8"?>
<sst xmlns="http://schemas.openxmlformats.org/spreadsheetml/2006/main" count="87" uniqueCount="56">
  <si>
    <t>Mokinių grįžtamasis ryšys 
apie klasės valdymą</t>
  </si>
  <si>
    <t>NURODYMAI, KAIP SUKURTI SAVO GRĮŽTAMOJO RYŠIO KLAUSIMYNĄ
Čia galite pritaikyti klausimyną savo reikmėms: keisti, tikslinti, ištrinti ar pridėti naujų klausimų. Pakeisti klausimai automatiškai bus perkelti į Įvesties ir Įvertinimo lenteles. 
Atkreipkite dėmesį, kad prieš įklijuodami klausimą, turite du kartus spragtelėti į laukelį ir įklijuoti arba tik pažymėti, kad po to įklijuotumėte klausimą į viršuje esantį laukelį.</t>
  </si>
  <si>
    <t>(pradinės klasės)</t>
  </si>
  <si>
    <t>Miela Mokine, mielas Mokiny, 
šiame klausimyne pateikti teiginiai apie Tavo mokykloje vykstančias pamokas. Pildydamas(-a) klausimyną, galvok apie tą mokytoją, kuris (kuri) šiandien Tau vedė paskutinę pamoką. 
Prašome atidžiai perskaityti kiekvieną teiginį ir nurodyti, ar jis, Tavo manymu, atitinka tiesą ar ne. Čia svarbi Tavo asmeninė nuomonė, todėl negali būti nei „teisingų“, nei „klaidingų“ atsakymų. Visuomet rinkis tą atsakymą, kuris, Tavo manymu, yra tinkamiausias, ir pažymėk atitinkamą langelį kryželiu.
Prašome nerašyti ant klausimyno savo vardo ir pavardės. Ši apklausa yra anoniminė, tai reiškia, jog Tavo atsakymų nebus galima atsekti.
Kryželiu galima pažymėti tik vieną atskiro teiginio langelį. Jeigu norėtum savo atsakymą pakeisti, užtušuok kryželiu pažymėtą ankstesniojo atsakymo langelį ir pažymėk kryželiu naujai pasirinkto atsakymo langelį. Jeigu kuris nors klausimas Tau nėra aiškus, pasiteirauk savo mokytojo (mokytojos).</t>
  </si>
  <si>
    <t>Visiškai nesutinku</t>
  </si>
  <si>
    <t>Ko gero nesutinku</t>
  </si>
  <si>
    <t>Ko gero sutinku</t>
  </si>
  <si>
    <t>Visiškai sutinku</t>
  </si>
  <si>
    <t>Negaliu atsakyti</t>
  </si>
  <si>
    <t xml:space="preserve">Mokytojas(-a) skatina mokinius aktyviai dalyvauti pamokoje. </t>
  </si>
  <si>
    <t>Mokytojas(-a) atkreipia dėmesį į mokinius, kurie trukdo pamokai.</t>
  </si>
  <si>
    <t>Mokytojas(-a) išsprendžia nesklandumus pamokoje.</t>
  </si>
  <si>
    <t>Pamoka visuomet prasideda laiku.</t>
  </si>
  <si>
    <t>Paruošta medžiaga yra suprantama, aiški.</t>
  </si>
  <si>
    <t xml:space="preserve">Mokytojas(-a) rūpinasi, kad mes pamokoje būtumėm užsiėmę. </t>
  </si>
  <si>
    <t>Organizaciniai klausimai išsprendžiami greitai.</t>
  </si>
  <si>
    <t xml:space="preserve">Pamokos taisyklės kabo klasėje visiems gerai matomoje vietoje (pavyzdžiui, plakate). </t>
  </si>
  <si>
    <t xml:space="preserve">Pamokoje visi laikosi sutartų taisyklių. </t>
  </si>
  <si>
    <t xml:space="preserve"> Aš laikausi sutartų taisyklių.</t>
  </si>
  <si>
    <t>Aš nevėluoju į pamoką.</t>
  </si>
  <si>
    <t xml:space="preserve">Mokytojas(-a) aiškiai pasako, jog netoleruoja netinkamo elgesio. </t>
  </si>
  <si>
    <t>Pamokoje aš turiu galimybę išreikšti savo nuomonę, atsakyti į klausimus.</t>
  </si>
  <si>
    <t>Aš atlieku namų darbus, jeigu mokytojas(-a) jų užduoda.</t>
  </si>
  <si>
    <t>Instrumento GR03</t>
  </si>
  <si>
    <t>Įvertinimo lentelė</t>
  </si>
  <si>
    <t xml:space="preserve">Kaip įvertinti?
</t>
  </si>
  <si>
    <r>
      <t xml:space="preserve">1. </t>
    </r>
    <r>
      <rPr>
        <sz val="10"/>
        <rFont val="Arial"/>
        <family val="2"/>
      </rPr>
      <t>Įvesti pateiktus atsakymus galite dviem būdais:</t>
    </r>
  </si>
  <si>
    <t xml:space="preserve">a) Naudokite lentelę „Įvestis (atskiri klausimynai)“, norėdami atskirai įvesti atsakymus iš kiekvieno klausimyno: 
Įveskite respondentų atsakymus į tam numatytas horizontalias sunumeruotas skiltis: 1 = visiškai nesutinku, 2 = ko gero, nesutinku, 3 = ko gero, sutinku, 4 = visiškai sutinku, 0 = negaliu atsakyti.
</t>
  </si>
  <si>
    <t>b) Naudokite lentelę „Įvestis (suskaičiuota)“, jei iš anksto suskaičiavote pateiktus atsakymus į atskirus klausimus ir įveskite pateiktų atsakymų skaičių tiesiai į tam skirtą laukelį.</t>
  </si>
  <si>
    <r>
      <t xml:space="preserve">
2.</t>
    </r>
    <r>
      <rPr>
        <sz val="10"/>
        <rFont val="Arial"/>
        <family val="2"/>
      </rPr>
      <t xml:space="preserve"> Tolesni veiksmai bus atlikti automatiškai.</t>
    </r>
  </si>
  <si>
    <t xml:space="preserve">Nuspausdami lentelę „Rezultatai“, pamatysite įverinimą. Norėdami atsispausdinti įvertinimą, nuspauskite tam skirtą mygtuką lentelėje „Įvertinimas“ .
</t>
  </si>
  <si>
    <t xml:space="preserve">Nurodymai dėl įvertinimo
</t>
  </si>
  <si>
    <t xml:space="preserve">Lentelėje „Rezultatai“ rodomos tokios statistinės vertės:
</t>
  </si>
  <si>
    <r>
      <t xml:space="preserve">Vidurkis </t>
    </r>
    <r>
      <rPr>
        <sz val="10"/>
        <rFont val="Arial"/>
        <family val="2"/>
      </rPr>
      <t xml:space="preserve">(t. y. visų pateiktų atsakymų vidutinė vertė, pavaizduota linijine diagrama),
</t>
    </r>
  </si>
  <si>
    <r>
      <t xml:space="preserve">Atsakymų pasiskirstymas </t>
    </r>
    <r>
      <rPr>
        <sz val="10"/>
        <rFont val="Arial"/>
        <family val="2"/>
      </rPr>
      <t xml:space="preserve"> (išreikštas skaičiais, pavaizduotais stulpelinėje diagramoje:
1 = visiškai nesutinku, 2 = ko gero nesutinku, 3 = ko gero sutinku, 4 = visiškai sutinku, 5 = negaliu atsakyti) 
</t>
    </r>
  </si>
  <si>
    <r>
      <t xml:space="preserve">Teigiamų vertinimų procentinė dalis 
</t>
    </r>
    <r>
      <rPr>
        <sz val="10"/>
        <rFont val="Arial"/>
        <family val="2"/>
      </rPr>
      <t xml:space="preserve">(Asmenų, pasirinkusių dvieną iš dviejų teigiamų vertinimų (t. y. 3 arba 4) dalis, išreikšta procentais
</t>
    </r>
  </si>
  <si>
    <r>
      <t>Pateiktų atsakymų skaičius</t>
    </r>
    <r>
      <rPr>
        <sz val="10"/>
        <rFont val="Arial"/>
        <family val="2"/>
      </rPr>
      <t xml:space="preserve"> (PA) ir
</t>
    </r>
  </si>
  <si>
    <r>
      <t>pasirinkusių variantą „Nėra duomenų“ skaičius</t>
    </r>
    <r>
      <rPr>
        <sz val="10"/>
        <rFont val="Arial"/>
        <family val="2"/>
      </rPr>
      <t xml:space="preserve"> (ND).
</t>
    </r>
  </si>
  <si>
    <t>Naudokitės šia lentele, norėdami įvesti kiekvieno apklausos dalyvio pateiktus atsakymus atskirai. Jeigu pateiktus atsakymus jau suskaičiavote, nepildykite šio lapo ir naudokitės lentele „Įvestis (suskaičiuota)“.</t>
  </si>
  <si>
    <t>Apklausos dalyvių atsakymai (Dalyvis/Dalyvė Nr. 1 - 254)</t>
  </si>
  <si>
    <t xml:space="preserve">
Nr.</t>
  </si>
  <si>
    <t>Klausimai</t>
  </si>
  <si>
    <t xml:space="preserve">Čia galite įvesti jau suskaičiuotas pateiktų atsakymų sumas. Atkreipkite dėmesį, kad šiuo atveju lentelė „Įvestis (atskiri klausimynai)“ turi likti neužpidyta. Negalima užpildyti abiejų lentelių vienu metu. </t>
  </si>
  <si>
    <t>Pateiktų atsakymų skaičius pagal galimus atsakymų variantus</t>
  </si>
  <si>
    <t>Nėra duomenų</t>
  </si>
  <si>
    <t>Nr.</t>
  </si>
  <si>
    <t>Vidurkis</t>
  </si>
  <si>
    <t>Atsakymų pasiskirstymas</t>
  </si>
  <si>
    <t>% (3-4)</t>
  </si>
  <si>
    <t>PA</t>
  </si>
  <si>
    <t>ND</t>
  </si>
  <si>
    <t>N(3,4)</t>
  </si>
  <si>
    <t>kA</t>
  </si>
  <si>
    <t>Streuung</t>
  </si>
  <si>
    <t>Trennlinien</t>
  </si>
  <si>
    <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</si>
</sst>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18">
    <font>
      <sz val="10"/>
      <name val="Arial"/>
      <family val="2"/>
    </font>
    <font>
      <b/>
      <sz val="18"/>
      <name val="Arial"/>
      <family val="2"/>
    </font>
    <font>
      <b/>
      <sz val="10"/>
      <color indexed="12"/>
      <name val="Arial"/>
      <family val="2"/>
    </font>
    <font>
      <sz val="7"/>
      <name val="Arial"/>
      <family val="2"/>
    </font>
    <font>
      <sz val="11"/>
      <name val="Arial"/>
      <family val="2"/>
    </font>
    <font>
      <b/>
      <sz val="10"/>
      <name val="Arial"/>
      <family val="2"/>
    </font>
    <font>
      <sz val="18"/>
      <name val="Arial"/>
      <family val="2"/>
    </font>
    <font>
      <b/>
      <sz val="16"/>
      <name val="Arial"/>
      <family val="2"/>
    </font>
    <font>
      <b/>
      <sz val="20"/>
      <name val="Arial"/>
      <family val="2"/>
    </font>
    <font>
      <sz val="10"/>
      <color indexed="63"/>
      <name val="Arial"/>
      <family val="2"/>
    </font>
    <font>
      <sz val="10"/>
      <color indexed="9"/>
      <name val="Arial"/>
      <family val="2"/>
    </font>
    <font>
      <b/>
      <sz val="10"/>
      <color indexed="9"/>
      <name val="Arial"/>
      <family val="2"/>
    </font>
    <font>
      <b/>
      <sz val="10"/>
      <color indexed="8"/>
      <name val="Arial"/>
      <family val="2"/>
    </font>
    <font>
      <sz val="10"/>
      <color indexed="8"/>
      <name val="Arial"/>
      <family val="2"/>
    </font>
    <font>
      <sz val="10"/>
      <name val="Arial"/>
      <family val="2"/>
    </font>
    <font>
      <sz val="10"/>
      <color rgb="FFFF0000"/>
      <name val="Arial"/>
      <family val="2"/>
    </font>
    <font>
      <sz val="10"/>
      <name val="Arial"/>
      <family val="2"/>
      <charset val="186"/>
    </font>
    <font>
      <sz val="10"/>
      <color rgb="FF000000"/>
      <name val="Arial"/>
      <family val="2"/>
    </font>
  </fonts>
  <fills count="3">
    <fill>
      <patternFill patternType="none"/>
    </fill>
    <fill>
      <patternFill patternType="gray125"/>
    </fill>
    <fill>
      <patternFill patternType="solid">
        <fgColor indexed="9"/>
        <bgColor indexed="26"/>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ck">
        <color indexed="10"/>
      </left>
      <right style="thick">
        <color indexed="10"/>
      </right>
      <top style="thick">
        <color indexed="10"/>
      </top>
      <bottom style="thick">
        <color indexed="1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ck">
        <color indexed="10"/>
      </left>
      <right/>
      <top style="thin">
        <color indexed="8"/>
      </top>
      <bottom style="thin">
        <color indexed="8"/>
      </bottom>
      <diagonal/>
    </border>
    <border>
      <left/>
      <right/>
      <top style="thin">
        <color indexed="8"/>
      </top>
      <bottom style="thin">
        <color indexed="8"/>
      </bottom>
      <diagonal/>
    </border>
    <border>
      <left style="thick">
        <color indexed="10"/>
      </left>
      <right style="thin">
        <color indexed="8"/>
      </right>
      <top style="thin">
        <color indexed="8"/>
      </top>
      <bottom style="thin">
        <color indexed="8"/>
      </bottom>
      <diagonal/>
    </border>
  </borders>
  <cellStyleXfs count="4">
    <xf numFmtId="0" fontId="0" fillId="0" borderId="0"/>
    <xf numFmtId="164" fontId="14" fillId="0" borderId="0" applyFill="0" applyBorder="0" applyAlignment="0" applyProtection="0"/>
    <xf numFmtId="0" fontId="14" fillId="0" borderId="0"/>
    <xf numFmtId="0" fontId="14" fillId="0" borderId="0"/>
  </cellStyleXfs>
  <cellXfs count="64">
    <xf numFmtId="0" fontId="0" fillId="0" borderId="0" xfId="0"/>
    <xf numFmtId="0" fontId="0" fillId="0" borderId="0" xfId="0" applyAlignment="1">
      <alignment wrapText="1"/>
    </xf>
    <xf numFmtId="0" fontId="0" fillId="0" borderId="1" xfId="0" applyBorder="1" applyAlignment="1" applyProtection="1">
      <alignment horizontal="center" vertical="top"/>
      <protection locked="0"/>
    </xf>
    <xf numFmtId="0" fontId="0" fillId="0" borderId="1" xfId="0" applyBorder="1" applyAlignment="1" applyProtection="1">
      <alignment horizontal="left" vertical="top" wrapText="1"/>
      <protection locked="0"/>
    </xf>
    <xf numFmtId="0" fontId="2" fillId="0" borderId="2" xfId="0" applyFont="1" applyBorder="1" applyAlignment="1">
      <alignment vertical="top" wrapText="1"/>
    </xf>
    <xf numFmtId="0" fontId="2" fillId="0" borderId="0" xfId="0" applyFont="1" applyAlignment="1">
      <alignment vertical="top" wrapText="1"/>
    </xf>
    <xf numFmtId="0" fontId="0" fillId="0" borderId="3" xfId="0" applyBorder="1" applyAlignment="1" applyProtection="1">
      <alignment horizontal="center" vertical="top" wrapText="1"/>
      <protection locked="0"/>
    </xf>
    <xf numFmtId="0" fontId="4" fillId="0" borderId="4" xfId="0" applyFont="1" applyBorder="1" applyAlignment="1">
      <alignment horizontal="center" vertical="center" wrapText="1"/>
    </xf>
    <xf numFmtId="0" fontId="3" fillId="0" borderId="3"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left" wrapText="1" indent="1"/>
    </xf>
    <xf numFmtId="0" fontId="0" fillId="0" borderId="0" xfId="0" applyAlignment="1">
      <alignment horizontal="left" vertical="top" wrapText="1" indent="2"/>
    </xf>
    <xf numFmtId="0" fontId="5" fillId="0" borderId="0" xfId="0" applyFont="1" applyAlignment="1">
      <alignment horizontal="left" vertical="top" wrapText="1" indent="1"/>
    </xf>
    <xf numFmtId="0" fontId="0" fillId="0" borderId="0" xfId="0" applyAlignment="1">
      <alignment horizontal="left" wrapText="1" indent="2"/>
    </xf>
    <xf numFmtId="0" fontId="9" fillId="0" borderId="0" xfId="0" applyFont="1" applyAlignment="1">
      <alignment horizontal="left" wrapText="1"/>
    </xf>
    <xf numFmtId="0" fontId="0" fillId="0" borderId="0" xfId="0" applyAlignment="1">
      <alignment vertical="center"/>
    </xf>
    <xf numFmtId="0" fontId="0" fillId="0" borderId="1" xfId="0" applyBorder="1"/>
    <xf numFmtId="0" fontId="5" fillId="0" borderId="5" xfId="0" applyFont="1" applyBorder="1" applyAlignment="1">
      <alignment horizontal="left" vertical="center" wrapText="1" indent="1"/>
    </xf>
    <xf numFmtId="0" fontId="5" fillId="0" borderId="1" xfId="0" applyFont="1" applyBorder="1" applyAlignment="1">
      <alignment wrapText="1"/>
    </xf>
    <xf numFmtId="0" fontId="5" fillId="0" borderId="6" xfId="0" applyFont="1" applyBorder="1"/>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10" fillId="0" borderId="0" xfId="0" applyFont="1" applyAlignment="1">
      <alignment vertical="center"/>
    </xf>
    <xf numFmtId="0" fontId="5" fillId="0" borderId="4" xfId="0" applyFont="1" applyBorder="1" applyAlignment="1">
      <alignment horizontal="center" wrapText="1"/>
    </xf>
    <xf numFmtId="0" fontId="11" fillId="0" borderId="0" xfId="0" applyFont="1" applyAlignment="1">
      <alignment horizontal="center" wrapText="1"/>
    </xf>
    <xf numFmtId="0" fontId="11" fillId="0" borderId="0" xfId="0" applyFont="1"/>
    <xf numFmtId="0" fontId="10" fillId="0" borderId="0" xfId="0" applyFont="1"/>
    <xf numFmtId="0" fontId="0" fillId="0" borderId="7" xfId="0" applyBorder="1" applyAlignment="1">
      <alignment horizontal="left" vertical="center" wrapText="1"/>
    </xf>
    <xf numFmtId="2" fontId="10" fillId="2" borderId="1" xfId="0" applyNumberFormat="1" applyFont="1" applyFill="1" applyBorder="1" applyAlignment="1">
      <alignment horizontal="center" vertical="center"/>
    </xf>
    <xf numFmtId="0" fontId="0" fillId="0" borderId="1" xfId="0" applyBorder="1" applyAlignment="1">
      <alignment vertical="center"/>
    </xf>
    <xf numFmtId="164" fontId="0" fillId="0" borderId="4" xfId="1" applyFont="1" applyFill="1" applyBorder="1" applyAlignment="1" applyProtection="1">
      <alignment horizontal="center" vertical="center"/>
    </xf>
    <xf numFmtId="0" fontId="0" fillId="0" borderId="0" xfId="0" applyAlignment="1">
      <alignment horizontal="center"/>
    </xf>
    <xf numFmtId="0" fontId="0" fillId="0" borderId="4" xfId="0" applyBorder="1"/>
    <xf numFmtId="0" fontId="13" fillId="0" borderId="1" xfId="0" applyFont="1" applyBorder="1" applyAlignment="1">
      <alignment horizontal="center" wrapText="1"/>
    </xf>
    <xf numFmtId="0" fontId="0" fillId="0" borderId="1" xfId="0" applyBorder="1" applyAlignment="1" applyProtection="1">
      <alignment horizontal="center" vertical="center"/>
      <protection locked="0"/>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12" xfId="0" applyBorder="1"/>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center" vertical="top" wrapText="1"/>
      <protection locked="0"/>
    </xf>
    <xf numFmtId="0" fontId="1" fillId="0" borderId="0" xfId="0" applyFont="1" applyAlignment="1" applyProtection="1">
      <alignment horizontal="left" wrapText="1"/>
      <protection locked="0"/>
    </xf>
    <xf numFmtId="0" fontId="0" fillId="0" borderId="0" xfId="0" applyAlignment="1" applyProtection="1">
      <alignment horizontal="left" vertical="top" wrapText="1" shrinkToFit="1"/>
      <protection locked="0"/>
    </xf>
    <xf numFmtId="0" fontId="0" fillId="0" borderId="0" xfId="0" applyAlignment="1" applyProtection="1">
      <alignment horizontal="left" vertical="top" wrapText="1"/>
      <protection locked="0"/>
    </xf>
    <xf numFmtId="0" fontId="0" fillId="0" borderId="10" xfId="0" applyBorder="1" applyAlignment="1">
      <alignment horizontal="center"/>
    </xf>
    <xf numFmtId="0" fontId="0" fillId="0" borderId="9" xfId="0" applyBorder="1" applyAlignment="1" applyProtection="1">
      <alignment horizontal="center" vertical="top" wrapText="1"/>
      <protection locked="0"/>
    </xf>
    <xf numFmtId="0" fontId="3" fillId="0" borderId="1" xfId="0" applyFont="1" applyBorder="1" applyAlignment="1">
      <alignment horizont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0" fillId="0" borderId="0" xfId="0" applyAlignment="1">
      <alignment horizontal="left" vertical="top" wrapText="1" indent="1"/>
    </xf>
    <xf numFmtId="0" fontId="5" fillId="0" borderId="11" xfId="0" applyFont="1" applyBorder="1" applyAlignment="1">
      <alignment horizontal="center"/>
    </xf>
    <xf numFmtId="0" fontId="12" fillId="0" borderId="13" xfId="0" applyFont="1" applyBorder="1" applyAlignment="1">
      <alignment horizontal="center" wrapText="1"/>
    </xf>
    <xf numFmtId="0" fontId="17" fillId="0" borderId="1" xfId="0" applyFont="1" applyBorder="1" applyAlignment="1">
      <alignment horizontal="left" vertical="center" wrapText="1" indent="1" readingOrder="1"/>
    </xf>
    <xf numFmtId="0" fontId="0" fillId="0" borderId="0" xfId="0" applyAlignment="1"/>
    <xf numFmtId="0" fontId="0" fillId="0" borderId="12" xfId="0" applyBorder="1" applyAlignment="1"/>
  </cellXfs>
  <cellStyles count="4">
    <cellStyle name="Įprastas" xfId="0" builtinId="0"/>
    <cellStyle name="Procentai" xfId="1" builtinId="5"/>
    <cellStyle name="Standard 2" xfId="2" xr:uid="{00000000-0005-0000-0000-000002000000}"/>
    <cellStyle name="Standard 2 2"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558ED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Rezultatai!$N$2:$Q$2</c:f>
              <c:numCache>
                <c:formatCode>General</c:formatCode>
                <c:ptCount val="4"/>
                <c:pt idx="0">
                  <c:v>1</c:v>
                </c:pt>
                <c:pt idx="1">
                  <c:v>2</c:v>
                </c:pt>
                <c:pt idx="2">
                  <c:v>3</c:v>
                </c:pt>
                <c:pt idx="3">
                  <c:v>4</c:v>
                </c:pt>
              </c:numCache>
            </c:numRef>
          </c:cat>
          <c:val>
            <c:numRef>
              <c:f>Rezultatai!$I$2:$L$2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315-4694-ABFD-981C2B3C0B38}"/>
            </c:ext>
          </c:extLst>
        </c:ser>
        <c:dLbls>
          <c:showLegendKey val="0"/>
          <c:showVal val="0"/>
          <c:showCatName val="0"/>
          <c:showSerName val="0"/>
          <c:showPercent val="0"/>
          <c:showBubbleSize val="0"/>
        </c:dLbls>
        <c:gapWidth val="150"/>
        <c:axId val="161094376"/>
        <c:axId val="161094768"/>
      </c:barChart>
      <c:catAx>
        <c:axId val="161094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1094768"/>
        <c:crossesAt val="0"/>
        <c:auto val="1"/>
        <c:lblAlgn val="ctr"/>
        <c:lblOffset val="100"/>
        <c:tickLblSkip val="1"/>
        <c:tickMarkSkip val="1"/>
        <c:noMultiLvlLbl val="0"/>
      </c:catAx>
      <c:valAx>
        <c:axId val="161094768"/>
        <c:scaling>
          <c:orientation val="minMax"/>
        </c:scaling>
        <c:delete val="1"/>
        <c:axPos val="l"/>
        <c:numFmt formatCode="General" sourceLinked="1"/>
        <c:majorTickMark val="out"/>
        <c:minorTickMark val="none"/>
        <c:tickLblPos val="nextTo"/>
        <c:crossAx val="1610943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Rezultatai!$N$14:$Q$14</c:f>
              <c:numCache>
                <c:formatCode>General</c:formatCode>
                <c:ptCount val="4"/>
                <c:pt idx="0">
                  <c:v>1</c:v>
                </c:pt>
                <c:pt idx="1">
                  <c:v>2</c:v>
                </c:pt>
                <c:pt idx="2">
                  <c:v>3</c:v>
                </c:pt>
                <c:pt idx="3">
                  <c:v>4</c:v>
                </c:pt>
              </c:numCache>
            </c:numRef>
          </c:cat>
          <c:val>
            <c:numRef>
              <c:f>Rezultatai!$I$14:$L$14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F7-4051-A904-D804DFF693FE}"/>
            </c:ext>
          </c:extLst>
        </c:ser>
        <c:dLbls>
          <c:showLegendKey val="0"/>
          <c:showVal val="0"/>
          <c:showCatName val="0"/>
          <c:showSerName val="0"/>
          <c:showPercent val="0"/>
          <c:showBubbleSize val="0"/>
        </c:dLbls>
        <c:gapWidth val="150"/>
        <c:axId val="199878448"/>
        <c:axId val="199873744"/>
      </c:barChart>
      <c:catAx>
        <c:axId val="19987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3744"/>
        <c:crossesAt val="0"/>
        <c:auto val="1"/>
        <c:lblAlgn val="ctr"/>
        <c:lblOffset val="100"/>
        <c:tickLblSkip val="1"/>
        <c:tickMarkSkip val="1"/>
        <c:noMultiLvlLbl val="0"/>
      </c:catAx>
      <c:valAx>
        <c:axId val="199873744"/>
        <c:scaling>
          <c:orientation val="minMax"/>
        </c:scaling>
        <c:delete val="1"/>
        <c:axPos val="l"/>
        <c:numFmt formatCode="General" sourceLinked="1"/>
        <c:majorTickMark val="out"/>
        <c:minorTickMark val="none"/>
        <c:tickLblPos val="nextTo"/>
        <c:crossAx val="19987844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Rezultatai!$N$15:$Q$15</c:f>
              <c:numCache>
                <c:formatCode>General</c:formatCode>
                <c:ptCount val="4"/>
                <c:pt idx="0">
                  <c:v>1</c:v>
                </c:pt>
                <c:pt idx="1">
                  <c:v>2</c:v>
                </c:pt>
                <c:pt idx="2">
                  <c:v>3</c:v>
                </c:pt>
                <c:pt idx="3">
                  <c:v>4</c:v>
                </c:pt>
              </c:numCache>
            </c:numRef>
          </c:cat>
          <c:val>
            <c:numRef>
              <c:f>Rezultatai!$I$15:$L$15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C8E-4E59-B7C5-EED4717E398A}"/>
            </c:ext>
          </c:extLst>
        </c:ser>
        <c:dLbls>
          <c:showLegendKey val="0"/>
          <c:showVal val="0"/>
          <c:showCatName val="0"/>
          <c:showSerName val="0"/>
          <c:showPercent val="0"/>
          <c:showBubbleSize val="0"/>
        </c:dLbls>
        <c:gapWidth val="150"/>
        <c:axId val="199876096"/>
        <c:axId val="199874136"/>
      </c:barChart>
      <c:catAx>
        <c:axId val="199876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4136"/>
        <c:crossesAt val="0"/>
        <c:auto val="1"/>
        <c:lblAlgn val="ctr"/>
        <c:lblOffset val="100"/>
        <c:tickLblSkip val="1"/>
        <c:tickMarkSkip val="1"/>
        <c:noMultiLvlLbl val="0"/>
      </c:catAx>
      <c:valAx>
        <c:axId val="199874136"/>
        <c:scaling>
          <c:orientation val="minMax"/>
        </c:scaling>
        <c:delete val="1"/>
        <c:axPos val="l"/>
        <c:numFmt formatCode="General" sourceLinked="1"/>
        <c:majorTickMark val="out"/>
        <c:minorTickMark val="none"/>
        <c:tickLblPos val="nextTo"/>
        <c:crossAx val="1998760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Rezultatai!$N$16:$Q$16</c:f>
              <c:numCache>
                <c:formatCode>General</c:formatCode>
                <c:ptCount val="4"/>
                <c:pt idx="0">
                  <c:v>1</c:v>
                </c:pt>
                <c:pt idx="1">
                  <c:v>2</c:v>
                </c:pt>
                <c:pt idx="2">
                  <c:v>3</c:v>
                </c:pt>
                <c:pt idx="3">
                  <c:v>4</c:v>
                </c:pt>
              </c:numCache>
            </c:numRef>
          </c:cat>
          <c:val>
            <c:numRef>
              <c:f>Rezultatai!$I$16:$L$16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A3D-4EA3-B624-F6EDFFBB73B9}"/>
            </c:ext>
          </c:extLst>
        </c:ser>
        <c:dLbls>
          <c:showLegendKey val="0"/>
          <c:showVal val="0"/>
          <c:showCatName val="0"/>
          <c:showSerName val="0"/>
          <c:showPercent val="0"/>
          <c:showBubbleSize val="0"/>
        </c:dLbls>
        <c:gapWidth val="150"/>
        <c:axId val="199878840"/>
        <c:axId val="199875312"/>
      </c:barChart>
      <c:catAx>
        <c:axId val="199878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5312"/>
        <c:crossesAt val="0"/>
        <c:auto val="1"/>
        <c:lblAlgn val="ctr"/>
        <c:lblOffset val="100"/>
        <c:tickLblSkip val="1"/>
        <c:tickMarkSkip val="1"/>
        <c:noMultiLvlLbl val="0"/>
      </c:catAx>
      <c:valAx>
        <c:axId val="199875312"/>
        <c:scaling>
          <c:orientation val="minMax"/>
        </c:scaling>
        <c:delete val="1"/>
        <c:axPos val="l"/>
        <c:numFmt formatCode="General" sourceLinked="1"/>
        <c:majorTickMark val="out"/>
        <c:minorTickMark val="none"/>
        <c:tickLblPos val="nextTo"/>
        <c:crossAx val="1998788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Rezultatai!$N$17:$Q$17</c:f>
              <c:numCache>
                <c:formatCode>General</c:formatCode>
                <c:ptCount val="4"/>
                <c:pt idx="0">
                  <c:v>1</c:v>
                </c:pt>
                <c:pt idx="1">
                  <c:v>2</c:v>
                </c:pt>
                <c:pt idx="2">
                  <c:v>3</c:v>
                </c:pt>
                <c:pt idx="3">
                  <c:v>4</c:v>
                </c:pt>
              </c:numCache>
            </c:numRef>
          </c:cat>
          <c:val>
            <c:numRef>
              <c:f>Rezultatai!$I$17:$L$17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09C-46C1-807F-D86F94DBDAEA}"/>
            </c:ext>
          </c:extLst>
        </c:ser>
        <c:dLbls>
          <c:showLegendKey val="0"/>
          <c:showVal val="0"/>
          <c:showCatName val="0"/>
          <c:showSerName val="0"/>
          <c:showPercent val="0"/>
          <c:showBubbleSize val="0"/>
        </c:dLbls>
        <c:gapWidth val="150"/>
        <c:axId val="199872568"/>
        <c:axId val="199871392"/>
      </c:barChart>
      <c:catAx>
        <c:axId val="19987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1392"/>
        <c:crossesAt val="0"/>
        <c:auto val="1"/>
        <c:lblAlgn val="ctr"/>
        <c:lblOffset val="100"/>
        <c:tickLblSkip val="1"/>
        <c:tickMarkSkip val="1"/>
        <c:noMultiLvlLbl val="0"/>
      </c:catAx>
      <c:valAx>
        <c:axId val="199871392"/>
        <c:scaling>
          <c:orientation val="minMax"/>
        </c:scaling>
        <c:delete val="1"/>
        <c:axPos val="l"/>
        <c:numFmt formatCode="General" sourceLinked="1"/>
        <c:majorTickMark val="out"/>
        <c:minorTickMark val="none"/>
        <c:tickLblPos val="nextTo"/>
        <c:crossAx val="1998725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Rezultatai!$N$18:$Q$18</c:f>
              <c:numCache>
                <c:formatCode>General</c:formatCode>
                <c:ptCount val="4"/>
                <c:pt idx="0">
                  <c:v>1</c:v>
                </c:pt>
                <c:pt idx="1">
                  <c:v>2</c:v>
                </c:pt>
                <c:pt idx="2">
                  <c:v>3</c:v>
                </c:pt>
                <c:pt idx="3">
                  <c:v>4</c:v>
                </c:pt>
              </c:numCache>
            </c:numRef>
          </c:cat>
          <c:val>
            <c:numRef>
              <c:f>Rezultatai!$I$18:$L$18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D8E-48B0-BCD9-3E870CF2E16D}"/>
            </c:ext>
          </c:extLst>
        </c:ser>
        <c:dLbls>
          <c:showLegendKey val="0"/>
          <c:showVal val="0"/>
          <c:showCatName val="0"/>
          <c:showSerName val="0"/>
          <c:showPercent val="0"/>
          <c:showBubbleSize val="0"/>
        </c:dLbls>
        <c:gapWidth val="150"/>
        <c:axId val="199877272"/>
        <c:axId val="199871784"/>
      </c:barChart>
      <c:catAx>
        <c:axId val="199877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1784"/>
        <c:crossesAt val="0"/>
        <c:auto val="1"/>
        <c:lblAlgn val="ctr"/>
        <c:lblOffset val="100"/>
        <c:tickLblSkip val="1"/>
        <c:tickMarkSkip val="1"/>
        <c:noMultiLvlLbl val="0"/>
      </c:catAx>
      <c:valAx>
        <c:axId val="199871784"/>
        <c:scaling>
          <c:orientation val="minMax"/>
        </c:scaling>
        <c:delete val="1"/>
        <c:axPos val="l"/>
        <c:numFmt formatCode="General" sourceLinked="1"/>
        <c:majorTickMark val="out"/>
        <c:minorTickMark val="none"/>
        <c:tickLblPos val="nextTo"/>
        <c:crossAx val="1998772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Rezultatai!$N$19:$Q$19</c:f>
              <c:numCache>
                <c:formatCode>General</c:formatCode>
                <c:ptCount val="4"/>
                <c:pt idx="0">
                  <c:v>1</c:v>
                </c:pt>
                <c:pt idx="1">
                  <c:v>2</c:v>
                </c:pt>
                <c:pt idx="2">
                  <c:v>3</c:v>
                </c:pt>
                <c:pt idx="3">
                  <c:v>4</c:v>
                </c:pt>
              </c:numCache>
            </c:numRef>
          </c:cat>
          <c:val>
            <c:numRef>
              <c:f>Rezultatai!$I$19:$L$19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F0D-414C-87E6-C30B629D1516}"/>
            </c:ext>
          </c:extLst>
        </c:ser>
        <c:dLbls>
          <c:showLegendKey val="0"/>
          <c:showVal val="0"/>
          <c:showCatName val="0"/>
          <c:showSerName val="0"/>
          <c:showPercent val="0"/>
          <c:showBubbleSize val="0"/>
        </c:dLbls>
        <c:gapWidth val="150"/>
        <c:axId val="200073464"/>
        <c:axId val="200078560"/>
      </c:barChart>
      <c:catAx>
        <c:axId val="20007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8560"/>
        <c:crossesAt val="0"/>
        <c:auto val="1"/>
        <c:lblAlgn val="ctr"/>
        <c:lblOffset val="100"/>
        <c:tickLblSkip val="1"/>
        <c:tickMarkSkip val="1"/>
        <c:noMultiLvlLbl val="0"/>
      </c:catAx>
      <c:valAx>
        <c:axId val="200078560"/>
        <c:scaling>
          <c:orientation val="minMax"/>
        </c:scaling>
        <c:delete val="1"/>
        <c:axPos val="l"/>
        <c:numFmt formatCode="General" sourceLinked="1"/>
        <c:majorTickMark val="out"/>
        <c:minorTickMark val="none"/>
        <c:tickLblPos val="nextTo"/>
        <c:crossAx val="2000734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Rezultatai!$N$20:$Q$20</c:f>
              <c:numCache>
                <c:formatCode>General</c:formatCode>
                <c:ptCount val="4"/>
                <c:pt idx="0">
                  <c:v>1</c:v>
                </c:pt>
                <c:pt idx="1">
                  <c:v>2</c:v>
                </c:pt>
                <c:pt idx="2">
                  <c:v>3</c:v>
                </c:pt>
                <c:pt idx="3">
                  <c:v>4</c:v>
                </c:pt>
              </c:numCache>
            </c:numRef>
          </c:cat>
          <c:val>
            <c:numRef>
              <c:f>Rezultatai!$I$20:$L$20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04F-4F8B-920F-2ABF863AC436}"/>
            </c:ext>
          </c:extLst>
        </c:ser>
        <c:dLbls>
          <c:showLegendKey val="0"/>
          <c:showVal val="0"/>
          <c:showCatName val="0"/>
          <c:showSerName val="0"/>
          <c:showPercent val="0"/>
          <c:showBubbleSize val="0"/>
        </c:dLbls>
        <c:gapWidth val="150"/>
        <c:axId val="200076992"/>
        <c:axId val="200072288"/>
      </c:barChart>
      <c:catAx>
        <c:axId val="200076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2288"/>
        <c:crossesAt val="0"/>
        <c:auto val="1"/>
        <c:lblAlgn val="ctr"/>
        <c:lblOffset val="100"/>
        <c:tickLblSkip val="1"/>
        <c:tickMarkSkip val="1"/>
        <c:noMultiLvlLbl val="0"/>
      </c:catAx>
      <c:valAx>
        <c:axId val="200072288"/>
        <c:scaling>
          <c:orientation val="minMax"/>
        </c:scaling>
        <c:delete val="1"/>
        <c:axPos val="l"/>
        <c:numFmt formatCode="General" sourceLinked="1"/>
        <c:majorTickMark val="out"/>
        <c:minorTickMark val="none"/>
        <c:tickLblPos val="nextTo"/>
        <c:crossAx val="2000769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Rezultatai!$N$21:$Q$21</c:f>
              <c:numCache>
                <c:formatCode>General</c:formatCode>
                <c:ptCount val="4"/>
                <c:pt idx="0">
                  <c:v>1</c:v>
                </c:pt>
                <c:pt idx="1">
                  <c:v>2</c:v>
                </c:pt>
                <c:pt idx="2">
                  <c:v>3</c:v>
                </c:pt>
                <c:pt idx="3">
                  <c:v>4</c:v>
                </c:pt>
              </c:numCache>
            </c:numRef>
          </c:cat>
          <c:val>
            <c:numRef>
              <c:f>Rezultatai!$I$21:$L$21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E1-4675-8D21-CE346BA87ABB}"/>
            </c:ext>
          </c:extLst>
        </c:ser>
        <c:dLbls>
          <c:showLegendKey val="0"/>
          <c:showVal val="0"/>
          <c:showCatName val="0"/>
          <c:showSerName val="0"/>
          <c:showPercent val="0"/>
          <c:showBubbleSize val="0"/>
        </c:dLbls>
        <c:gapWidth val="150"/>
        <c:axId val="200077776"/>
        <c:axId val="200075032"/>
      </c:barChart>
      <c:catAx>
        <c:axId val="200077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5032"/>
        <c:crossesAt val="0"/>
        <c:auto val="1"/>
        <c:lblAlgn val="ctr"/>
        <c:lblOffset val="100"/>
        <c:tickLblSkip val="1"/>
        <c:tickMarkSkip val="1"/>
        <c:noMultiLvlLbl val="0"/>
      </c:catAx>
      <c:valAx>
        <c:axId val="200075032"/>
        <c:scaling>
          <c:orientation val="minMax"/>
        </c:scaling>
        <c:delete val="1"/>
        <c:axPos val="l"/>
        <c:numFmt formatCode="General" sourceLinked="1"/>
        <c:majorTickMark val="out"/>
        <c:minorTickMark val="none"/>
        <c:tickLblPos val="nextTo"/>
        <c:crossAx val="2000777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Rezultatai!$N$9:$Q$9</c:f>
              <c:numCache>
                <c:formatCode>General</c:formatCode>
                <c:ptCount val="4"/>
                <c:pt idx="0">
                  <c:v>1</c:v>
                </c:pt>
                <c:pt idx="1">
                  <c:v>2</c:v>
                </c:pt>
                <c:pt idx="2">
                  <c:v>3</c:v>
                </c:pt>
                <c:pt idx="3">
                  <c:v>4</c:v>
                </c:pt>
              </c:numCache>
            </c:numRef>
          </c:cat>
          <c:val>
            <c:numRef>
              <c:f>Rezultatai!$I$9:$L$9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97-4929-839E-3013DBEC7221}"/>
            </c:ext>
          </c:extLst>
        </c:ser>
        <c:dLbls>
          <c:showLegendKey val="0"/>
          <c:showVal val="0"/>
          <c:showCatName val="0"/>
          <c:showSerName val="0"/>
          <c:showPercent val="0"/>
          <c:showBubbleSize val="0"/>
        </c:dLbls>
        <c:gapWidth val="150"/>
        <c:axId val="200076600"/>
        <c:axId val="200073856"/>
      </c:barChart>
      <c:catAx>
        <c:axId val="200076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3856"/>
        <c:crossesAt val="0"/>
        <c:auto val="1"/>
        <c:lblAlgn val="ctr"/>
        <c:lblOffset val="100"/>
        <c:tickLblSkip val="1"/>
        <c:tickMarkSkip val="1"/>
        <c:noMultiLvlLbl val="0"/>
      </c:catAx>
      <c:valAx>
        <c:axId val="200073856"/>
        <c:scaling>
          <c:orientation val="minMax"/>
        </c:scaling>
        <c:delete val="1"/>
        <c:axPos val="l"/>
        <c:numFmt formatCode="General" sourceLinked="1"/>
        <c:majorTickMark val="out"/>
        <c:minorTickMark val="none"/>
        <c:tickLblPos val="nextTo"/>
        <c:crossAx val="2000766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29255163428913"/>
          <c:y val="0.48935788918699208"/>
          <c:w val="0.80531234437335053"/>
          <c:h val="0.19148786968186646"/>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Rezultatai!$N$10:$Q$10</c:f>
              <c:numCache>
                <c:formatCode>General</c:formatCode>
                <c:ptCount val="4"/>
                <c:pt idx="0">
                  <c:v>1</c:v>
                </c:pt>
                <c:pt idx="1">
                  <c:v>2</c:v>
                </c:pt>
                <c:pt idx="2">
                  <c:v>3</c:v>
                </c:pt>
                <c:pt idx="3">
                  <c:v>4</c:v>
                </c:pt>
              </c:numCache>
            </c:numRef>
          </c:cat>
          <c:val>
            <c:numRef>
              <c:f>Rezultatai!$I$10:$L$10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BBA-4F0C-AAA7-67EAF85B13FD}"/>
            </c:ext>
          </c:extLst>
        </c:ser>
        <c:dLbls>
          <c:showLegendKey val="0"/>
          <c:showVal val="0"/>
          <c:showCatName val="0"/>
          <c:showSerName val="0"/>
          <c:showPercent val="0"/>
          <c:showBubbleSize val="0"/>
        </c:dLbls>
        <c:gapWidth val="150"/>
        <c:axId val="200079344"/>
        <c:axId val="200075816"/>
      </c:barChart>
      <c:catAx>
        <c:axId val="200079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5816"/>
        <c:crossesAt val="0"/>
        <c:auto val="1"/>
        <c:lblAlgn val="ctr"/>
        <c:lblOffset val="100"/>
        <c:tickLblSkip val="1"/>
        <c:tickMarkSkip val="1"/>
        <c:noMultiLvlLbl val="0"/>
      </c:catAx>
      <c:valAx>
        <c:axId val="200075816"/>
        <c:scaling>
          <c:orientation val="minMax"/>
        </c:scaling>
        <c:delete val="1"/>
        <c:axPos val="l"/>
        <c:numFmt formatCode="General" sourceLinked="1"/>
        <c:majorTickMark val="out"/>
        <c:minorTickMark val="none"/>
        <c:tickLblPos val="nextTo"/>
        <c:crossAx val="20007934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16198382735098"/>
          <c:y val="0.51111388408140235"/>
          <c:w val="0.8018009200352354"/>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Rezultatai!$N$4:$Q$4</c:f>
              <c:numCache>
                <c:formatCode>General</c:formatCode>
                <c:ptCount val="4"/>
                <c:pt idx="0">
                  <c:v>1</c:v>
                </c:pt>
                <c:pt idx="1">
                  <c:v>2</c:v>
                </c:pt>
                <c:pt idx="2">
                  <c:v>3</c:v>
                </c:pt>
                <c:pt idx="3">
                  <c:v>4</c:v>
                </c:pt>
              </c:numCache>
            </c:numRef>
          </c:cat>
          <c:val>
            <c:numRef>
              <c:f>Rezultatai!$I$4:$L$4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432-4FE1-A336-3D0E6D371E99}"/>
            </c:ext>
          </c:extLst>
        </c:ser>
        <c:dLbls>
          <c:showLegendKey val="0"/>
          <c:showVal val="0"/>
          <c:showCatName val="0"/>
          <c:showSerName val="0"/>
          <c:showPercent val="0"/>
          <c:showBubbleSize val="0"/>
        </c:dLbls>
        <c:gapWidth val="150"/>
        <c:axId val="199496064"/>
        <c:axId val="199492144"/>
      </c:barChart>
      <c:catAx>
        <c:axId val="19949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2144"/>
        <c:crossesAt val="0"/>
        <c:auto val="1"/>
        <c:lblAlgn val="ctr"/>
        <c:lblOffset val="100"/>
        <c:tickLblSkip val="1"/>
        <c:tickMarkSkip val="1"/>
        <c:noMultiLvlLbl val="0"/>
      </c:catAx>
      <c:valAx>
        <c:axId val="199492144"/>
        <c:scaling>
          <c:orientation val="minMax"/>
        </c:scaling>
        <c:delete val="1"/>
        <c:axPos val="l"/>
        <c:numFmt formatCode="General" sourceLinked="1"/>
        <c:majorTickMark val="out"/>
        <c:minorTickMark val="none"/>
        <c:tickLblPos val="nextTo"/>
        <c:crossAx val="1994960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Rezultatai!$N$3:$Q$3</c:f>
              <c:numCache>
                <c:formatCode>General</c:formatCode>
                <c:ptCount val="4"/>
                <c:pt idx="0">
                  <c:v>1</c:v>
                </c:pt>
                <c:pt idx="1">
                  <c:v>2</c:v>
                </c:pt>
                <c:pt idx="2">
                  <c:v>3</c:v>
                </c:pt>
                <c:pt idx="3">
                  <c:v>4</c:v>
                </c:pt>
              </c:numCache>
            </c:numRef>
          </c:cat>
          <c:val>
            <c:numRef>
              <c:f>Rezultatai!$I$3:$L$3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61F-4583-8AD1-F53FA79787FA}"/>
            </c:ext>
          </c:extLst>
        </c:ser>
        <c:dLbls>
          <c:showLegendKey val="0"/>
          <c:showVal val="0"/>
          <c:showCatName val="0"/>
          <c:showSerName val="0"/>
          <c:showPercent val="0"/>
          <c:showBubbleSize val="0"/>
        </c:dLbls>
        <c:gapWidth val="150"/>
        <c:axId val="200071896"/>
        <c:axId val="200078168"/>
      </c:barChart>
      <c:catAx>
        <c:axId val="200071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0078168"/>
        <c:crossesAt val="0"/>
        <c:auto val="1"/>
        <c:lblAlgn val="ctr"/>
        <c:lblOffset val="100"/>
        <c:tickLblSkip val="1"/>
        <c:tickMarkSkip val="1"/>
        <c:noMultiLvlLbl val="0"/>
      </c:catAx>
      <c:valAx>
        <c:axId val="200078168"/>
        <c:scaling>
          <c:orientation val="minMax"/>
        </c:scaling>
        <c:delete val="1"/>
        <c:axPos val="l"/>
        <c:numFmt formatCode="General" sourceLinked="1"/>
        <c:majorTickMark val="out"/>
        <c:minorTickMark val="none"/>
        <c:tickLblPos val="nextTo"/>
        <c:crossAx val="2000718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27428687685874"/>
          <c:y val="0.42222451293681063"/>
          <c:w val="0.77450887701430737"/>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C95-40BA-888C-C168BD50B77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C95-40BA-888C-C168BD50B77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c:f>
              <c:numCache>
                <c:formatCode>0.00</c:formatCode>
                <c:ptCount val="1"/>
                <c:pt idx="0">
                  <c:v>0</c:v>
                </c:pt>
              </c:numCache>
            </c:numRef>
          </c:val>
          <c:extLst>
            <c:ext xmlns:c16="http://schemas.microsoft.com/office/drawing/2014/chart" uri="{C3380CC4-5D6E-409C-BE32-E72D297353CC}">
              <c16:uniqueId val="{00000001-3C95-40BA-888C-C168BD50B779}"/>
            </c:ext>
          </c:extLst>
        </c:ser>
        <c:dLbls>
          <c:showLegendKey val="0"/>
          <c:showVal val="0"/>
          <c:showCatName val="0"/>
          <c:showSerName val="0"/>
          <c:showPercent val="0"/>
          <c:showBubbleSize val="0"/>
        </c:dLbls>
        <c:gapWidth val="150"/>
        <c:overlap val="100"/>
        <c:axId val="200077384"/>
        <c:axId val="200078952"/>
      </c:barChart>
      <c:catAx>
        <c:axId val="200077384"/>
        <c:scaling>
          <c:orientation val="minMax"/>
        </c:scaling>
        <c:delete val="1"/>
        <c:axPos val="l"/>
        <c:majorTickMark val="out"/>
        <c:minorTickMark val="none"/>
        <c:tickLblPos val="nextTo"/>
        <c:crossAx val="200078952"/>
        <c:crossesAt val="0"/>
        <c:auto val="1"/>
        <c:lblAlgn val="ctr"/>
        <c:lblOffset val="100"/>
        <c:noMultiLvlLbl val="0"/>
      </c:catAx>
      <c:valAx>
        <c:axId val="2000789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20007738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997-45D3-90FA-A2B519D12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997-45D3-90FA-A2B519D12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Rezultatai!$C$3</c:f>
              <c:numCache>
                <c:formatCode>0.00</c:formatCode>
                <c:ptCount val="1"/>
                <c:pt idx="0">
                  <c:v>0</c:v>
                </c:pt>
              </c:numCache>
            </c:numRef>
          </c:val>
          <c:extLst>
            <c:ext xmlns:c16="http://schemas.microsoft.com/office/drawing/2014/chart" uri="{C3380CC4-5D6E-409C-BE32-E72D297353CC}">
              <c16:uniqueId val="{00000001-4997-45D3-90FA-A2B519D12193}"/>
            </c:ext>
          </c:extLst>
        </c:ser>
        <c:dLbls>
          <c:showLegendKey val="0"/>
          <c:showVal val="0"/>
          <c:showCatName val="0"/>
          <c:showSerName val="0"/>
          <c:showPercent val="0"/>
          <c:showBubbleSize val="0"/>
        </c:dLbls>
        <c:gapWidth val="150"/>
        <c:overlap val="100"/>
        <c:axId val="400651136"/>
        <c:axId val="400649568"/>
      </c:barChart>
      <c:catAx>
        <c:axId val="400651136"/>
        <c:scaling>
          <c:orientation val="minMax"/>
        </c:scaling>
        <c:delete val="1"/>
        <c:axPos val="l"/>
        <c:majorTickMark val="out"/>
        <c:minorTickMark val="none"/>
        <c:tickLblPos val="nextTo"/>
        <c:crossAx val="400649568"/>
        <c:crossesAt val="0"/>
        <c:auto val="1"/>
        <c:lblAlgn val="ctr"/>
        <c:lblOffset val="100"/>
        <c:noMultiLvlLbl val="0"/>
      </c:catAx>
      <c:valAx>
        <c:axId val="4006495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5113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B23E-4221-B454-9F1AA6E5A48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B23E-4221-B454-9F1AA6E5A48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Rezultatai!$C$4</c:f>
              <c:numCache>
                <c:formatCode>0.00</c:formatCode>
                <c:ptCount val="1"/>
                <c:pt idx="0">
                  <c:v>0</c:v>
                </c:pt>
              </c:numCache>
            </c:numRef>
          </c:val>
          <c:extLst>
            <c:ext xmlns:c16="http://schemas.microsoft.com/office/drawing/2014/chart" uri="{C3380CC4-5D6E-409C-BE32-E72D297353CC}">
              <c16:uniqueId val="{00000001-B23E-4221-B454-9F1AA6E5A489}"/>
            </c:ext>
          </c:extLst>
        </c:ser>
        <c:dLbls>
          <c:showLegendKey val="0"/>
          <c:showVal val="0"/>
          <c:showCatName val="0"/>
          <c:showSerName val="0"/>
          <c:showPercent val="0"/>
          <c:showBubbleSize val="0"/>
        </c:dLbls>
        <c:gapWidth val="150"/>
        <c:overlap val="100"/>
        <c:axId val="400644472"/>
        <c:axId val="400650352"/>
      </c:barChart>
      <c:catAx>
        <c:axId val="400644472"/>
        <c:scaling>
          <c:orientation val="minMax"/>
        </c:scaling>
        <c:delete val="1"/>
        <c:axPos val="l"/>
        <c:majorTickMark val="out"/>
        <c:minorTickMark val="none"/>
        <c:tickLblPos val="nextTo"/>
        <c:crossAx val="400650352"/>
        <c:crossesAt val="0"/>
        <c:auto val="1"/>
        <c:lblAlgn val="ctr"/>
        <c:lblOffset val="100"/>
        <c:noMultiLvlLbl val="0"/>
      </c:catAx>
      <c:valAx>
        <c:axId val="400650352"/>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447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D23B-468E-841B-816FD822D8C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D23B-468E-841B-816FD822D8C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Rezultatai!$C$5</c:f>
              <c:numCache>
                <c:formatCode>0.00</c:formatCode>
                <c:ptCount val="1"/>
                <c:pt idx="0">
                  <c:v>0</c:v>
                </c:pt>
              </c:numCache>
            </c:numRef>
          </c:val>
          <c:extLst>
            <c:ext xmlns:c16="http://schemas.microsoft.com/office/drawing/2014/chart" uri="{C3380CC4-5D6E-409C-BE32-E72D297353CC}">
              <c16:uniqueId val="{00000001-D23B-468E-841B-816FD822D8CC}"/>
            </c:ext>
          </c:extLst>
        </c:ser>
        <c:dLbls>
          <c:showLegendKey val="0"/>
          <c:showVal val="0"/>
          <c:showCatName val="0"/>
          <c:showSerName val="0"/>
          <c:showPercent val="0"/>
          <c:showBubbleSize val="0"/>
        </c:dLbls>
        <c:gapWidth val="150"/>
        <c:overlap val="100"/>
        <c:axId val="400645256"/>
        <c:axId val="400647216"/>
      </c:barChart>
      <c:catAx>
        <c:axId val="400645256"/>
        <c:scaling>
          <c:orientation val="minMax"/>
        </c:scaling>
        <c:delete val="1"/>
        <c:axPos val="l"/>
        <c:majorTickMark val="out"/>
        <c:minorTickMark val="none"/>
        <c:tickLblPos val="nextTo"/>
        <c:crossAx val="400647216"/>
        <c:crossesAt val="0"/>
        <c:auto val="1"/>
        <c:lblAlgn val="ctr"/>
        <c:lblOffset val="100"/>
        <c:noMultiLvlLbl val="0"/>
      </c:catAx>
      <c:valAx>
        <c:axId val="4006472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52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6D1-4919-A9DA-EAA8F788C53C}"/>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6D1-4919-A9DA-EAA8F788C53C}"/>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Rezultatai!$C$6</c:f>
              <c:numCache>
                <c:formatCode>0.00</c:formatCode>
                <c:ptCount val="1"/>
                <c:pt idx="0">
                  <c:v>0</c:v>
                </c:pt>
              </c:numCache>
            </c:numRef>
          </c:val>
          <c:extLst>
            <c:ext xmlns:c16="http://schemas.microsoft.com/office/drawing/2014/chart" uri="{C3380CC4-5D6E-409C-BE32-E72D297353CC}">
              <c16:uniqueId val="{00000001-06D1-4919-A9DA-EAA8F788C53C}"/>
            </c:ext>
          </c:extLst>
        </c:ser>
        <c:dLbls>
          <c:showLegendKey val="0"/>
          <c:showVal val="0"/>
          <c:showCatName val="0"/>
          <c:showSerName val="0"/>
          <c:showPercent val="0"/>
          <c:showBubbleSize val="0"/>
        </c:dLbls>
        <c:gapWidth val="150"/>
        <c:overlap val="100"/>
        <c:axId val="400648392"/>
        <c:axId val="400648784"/>
      </c:barChart>
      <c:catAx>
        <c:axId val="400648392"/>
        <c:scaling>
          <c:orientation val="minMax"/>
        </c:scaling>
        <c:delete val="1"/>
        <c:axPos val="l"/>
        <c:majorTickMark val="out"/>
        <c:minorTickMark val="none"/>
        <c:tickLblPos val="nextTo"/>
        <c:crossAx val="400648784"/>
        <c:crossesAt val="0"/>
        <c:auto val="1"/>
        <c:lblAlgn val="ctr"/>
        <c:lblOffset val="100"/>
        <c:noMultiLvlLbl val="0"/>
      </c:catAx>
      <c:valAx>
        <c:axId val="4006487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839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25C-4AA8-B1D5-D481A1C4F90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25C-4AA8-B1D5-D481A1C4F90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Rezultatai!$C$7</c:f>
              <c:numCache>
                <c:formatCode>0.00</c:formatCode>
                <c:ptCount val="1"/>
                <c:pt idx="0">
                  <c:v>0</c:v>
                </c:pt>
              </c:numCache>
            </c:numRef>
          </c:val>
          <c:extLst>
            <c:ext xmlns:c16="http://schemas.microsoft.com/office/drawing/2014/chart" uri="{C3380CC4-5D6E-409C-BE32-E72D297353CC}">
              <c16:uniqueId val="{00000001-525C-4AA8-B1D5-D481A1C4F907}"/>
            </c:ext>
          </c:extLst>
        </c:ser>
        <c:dLbls>
          <c:showLegendKey val="0"/>
          <c:showVal val="0"/>
          <c:showCatName val="0"/>
          <c:showSerName val="0"/>
          <c:showPercent val="0"/>
          <c:showBubbleSize val="0"/>
        </c:dLbls>
        <c:gapWidth val="150"/>
        <c:overlap val="100"/>
        <c:axId val="400645648"/>
        <c:axId val="400646040"/>
      </c:barChart>
      <c:catAx>
        <c:axId val="400645648"/>
        <c:scaling>
          <c:orientation val="minMax"/>
        </c:scaling>
        <c:delete val="1"/>
        <c:axPos val="l"/>
        <c:majorTickMark val="out"/>
        <c:minorTickMark val="none"/>
        <c:tickLblPos val="nextTo"/>
        <c:crossAx val="400646040"/>
        <c:crossesAt val="0"/>
        <c:auto val="1"/>
        <c:lblAlgn val="ctr"/>
        <c:lblOffset val="100"/>
        <c:noMultiLvlLbl val="0"/>
      </c:catAx>
      <c:valAx>
        <c:axId val="4006460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56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66EF-46DE-B6C7-605D8A18A87A}"/>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66EF-46DE-B6C7-605D8A18A87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Rezultatai!$C$8</c:f>
              <c:numCache>
                <c:formatCode>0.00</c:formatCode>
                <c:ptCount val="1"/>
                <c:pt idx="0">
                  <c:v>0</c:v>
                </c:pt>
              </c:numCache>
            </c:numRef>
          </c:val>
          <c:extLst>
            <c:ext xmlns:c16="http://schemas.microsoft.com/office/drawing/2014/chart" uri="{C3380CC4-5D6E-409C-BE32-E72D297353CC}">
              <c16:uniqueId val="{00000001-66EF-46DE-B6C7-605D8A18A87A}"/>
            </c:ext>
          </c:extLst>
        </c:ser>
        <c:dLbls>
          <c:showLegendKey val="0"/>
          <c:showVal val="0"/>
          <c:showCatName val="0"/>
          <c:showSerName val="0"/>
          <c:showPercent val="0"/>
          <c:showBubbleSize val="0"/>
        </c:dLbls>
        <c:gapWidth val="150"/>
        <c:overlap val="100"/>
        <c:axId val="400646432"/>
        <c:axId val="400646824"/>
      </c:barChart>
      <c:catAx>
        <c:axId val="400646432"/>
        <c:scaling>
          <c:orientation val="minMax"/>
        </c:scaling>
        <c:delete val="1"/>
        <c:axPos val="l"/>
        <c:majorTickMark val="out"/>
        <c:minorTickMark val="none"/>
        <c:tickLblPos val="nextTo"/>
        <c:crossAx val="400646824"/>
        <c:crossesAt val="0"/>
        <c:auto val="1"/>
        <c:lblAlgn val="ctr"/>
        <c:lblOffset val="100"/>
        <c:noMultiLvlLbl val="0"/>
      </c:catAx>
      <c:valAx>
        <c:axId val="40064682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64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29F-429C-9936-9C2B010C5140}"/>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29F-429C-9936-9C2B010C5140}"/>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Rezultatai!$C$9</c:f>
              <c:numCache>
                <c:formatCode>0.00</c:formatCode>
                <c:ptCount val="1"/>
                <c:pt idx="0">
                  <c:v>0</c:v>
                </c:pt>
              </c:numCache>
            </c:numRef>
          </c:val>
          <c:extLst>
            <c:ext xmlns:c16="http://schemas.microsoft.com/office/drawing/2014/chart" uri="{C3380CC4-5D6E-409C-BE32-E72D297353CC}">
              <c16:uniqueId val="{00000001-A29F-429C-9936-9C2B010C5140}"/>
            </c:ext>
          </c:extLst>
        </c:ser>
        <c:dLbls>
          <c:showLegendKey val="0"/>
          <c:showVal val="0"/>
          <c:showCatName val="0"/>
          <c:showSerName val="0"/>
          <c:showPercent val="0"/>
          <c:showBubbleSize val="0"/>
        </c:dLbls>
        <c:gapWidth val="150"/>
        <c:overlap val="100"/>
        <c:axId val="400647608"/>
        <c:axId val="400824184"/>
      </c:barChart>
      <c:catAx>
        <c:axId val="400647608"/>
        <c:scaling>
          <c:orientation val="minMax"/>
        </c:scaling>
        <c:delete val="1"/>
        <c:axPos val="l"/>
        <c:majorTickMark val="out"/>
        <c:minorTickMark val="none"/>
        <c:tickLblPos val="nextTo"/>
        <c:crossAx val="400824184"/>
        <c:crossesAt val="0"/>
        <c:auto val="1"/>
        <c:lblAlgn val="ctr"/>
        <c:lblOffset val="100"/>
        <c:noMultiLvlLbl val="0"/>
      </c:catAx>
      <c:valAx>
        <c:axId val="4008241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6476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6A-4D8F-A7F8-3DE8FEF8C1A7}"/>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6A-4D8F-A7F8-3DE8FEF8C1A7}"/>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Rezultatai!$C$10</c:f>
              <c:numCache>
                <c:formatCode>0.00</c:formatCode>
                <c:ptCount val="1"/>
                <c:pt idx="0">
                  <c:v>0</c:v>
                </c:pt>
              </c:numCache>
            </c:numRef>
          </c:val>
          <c:extLst>
            <c:ext xmlns:c16="http://schemas.microsoft.com/office/drawing/2014/chart" uri="{C3380CC4-5D6E-409C-BE32-E72D297353CC}">
              <c16:uniqueId val="{00000001-026A-4D8F-A7F8-3DE8FEF8C1A7}"/>
            </c:ext>
          </c:extLst>
        </c:ser>
        <c:dLbls>
          <c:showLegendKey val="0"/>
          <c:showVal val="0"/>
          <c:showCatName val="0"/>
          <c:showSerName val="0"/>
          <c:showPercent val="0"/>
          <c:showBubbleSize val="0"/>
        </c:dLbls>
        <c:gapWidth val="150"/>
        <c:overlap val="100"/>
        <c:axId val="400822616"/>
        <c:axId val="400824576"/>
      </c:barChart>
      <c:catAx>
        <c:axId val="400822616"/>
        <c:scaling>
          <c:orientation val="minMax"/>
        </c:scaling>
        <c:delete val="1"/>
        <c:axPos val="l"/>
        <c:majorTickMark val="out"/>
        <c:minorTickMark val="none"/>
        <c:tickLblPos val="nextTo"/>
        <c:crossAx val="400824576"/>
        <c:crossesAt val="0"/>
        <c:auto val="1"/>
        <c:lblAlgn val="ctr"/>
        <c:lblOffset val="100"/>
        <c:noMultiLvlLbl val="0"/>
      </c:catAx>
      <c:valAx>
        <c:axId val="4008245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82261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Rezultatai!$N$5:$Q$5</c:f>
              <c:numCache>
                <c:formatCode>General</c:formatCode>
                <c:ptCount val="4"/>
                <c:pt idx="0">
                  <c:v>1</c:v>
                </c:pt>
                <c:pt idx="1">
                  <c:v>2</c:v>
                </c:pt>
                <c:pt idx="2">
                  <c:v>3</c:v>
                </c:pt>
                <c:pt idx="3">
                  <c:v>4</c:v>
                </c:pt>
              </c:numCache>
            </c:numRef>
          </c:cat>
          <c:val>
            <c:numRef>
              <c:f>Rezultatai!$I$5:$L$5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932-4E13-AF57-E8BE452D6EDC}"/>
            </c:ext>
          </c:extLst>
        </c:ser>
        <c:dLbls>
          <c:showLegendKey val="0"/>
          <c:showVal val="0"/>
          <c:showCatName val="0"/>
          <c:showSerName val="0"/>
          <c:showPercent val="0"/>
          <c:showBubbleSize val="0"/>
        </c:dLbls>
        <c:gapWidth val="150"/>
        <c:axId val="199498808"/>
        <c:axId val="199493712"/>
      </c:barChart>
      <c:catAx>
        <c:axId val="199498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3712"/>
        <c:crossesAt val="0"/>
        <c:auto val="1"/>
        <c:lblAlgn val="ctr"/>
        <c:lblOffset val="100"/>
        <c:tickLblSkip val="1"/>
        <c:tickMarkSkip val="1"/>
        <c:noMultiLvlLbl val="0"/>
      </c:catAx>
      <c:valAx>
        <c:axId val="199493712"/>
        <c:scaling>
          <c:orientation val="minMax"/>
        </c:scaling>
        <c:delete val="1"/>
        <c:axPos val="l"/>
        <c:numFmt formatCode="General" sourceLinked="1"/>
        <c:majorTickMark val="out"/>
        <c:minorTickMark val="none"/>
        <c:tickLblPos val="nextTo"/>
        <c:crossAx val="1994988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40ED-4BF2-9897-88972D42B63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40ED-4BF2-9897-88972D42B63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Rezultatai!$C$11</c:f>
              <c:numCache>
                <c:formatCode>0.00</c:formatCode>
                <c:ptCount val="1"/>
                <c:pt idx="0">
                  <c:v>0</c:v>
                </c:pt>
              </c:numCache>
            </c:numRef>
          </c:val>
          <c:extLst>
            <c:ext xmlns:c16="http://schemas.microsoft.com/office/drawing/2014/chart" uri="{C3380CC4-5D6E-409C-BE32-E72D297353CC}">
              <c16:uniqueId val="{00000001-40ED-4BF2-9897-88972D42B638}"/>
            </c:ext>
          </c:extLst>
        </c:ser>
        <c:dLbls>
          <c:showLegendKey val="0"/>
          <c:showVal val="0"/>
          <c:showCatName val="0"/>
          <c:showSerName val="0"/>
          <c:showPercent val="0"/>
          <c:showBubbleSize val="0"/>
        </c:dLbls>
        <c:gapWidth val="150"/>
        <c:overlap val="100"/>
        <c:axId val="400822224"/>
        <c:axId val="400824968"/>
      </c:barChart>
      <c:catAx>
        <c:axId val="400822224"/>
        <c:scaling>
          <c:orientation val="minMax"/>
        </c:scaling>
        <c:delete val="1"/>
        <c:axPos val="l"/>
        <c:majorTickMark val="out"/>
        <c:minorTickMark val="none"/>
        <c:tickLblPos val="nextTo"/>
        <c:crossAx val="400824968"/>
        <c:crossesAt val="0"/>
        <c:auto val="1"/>
        <c:lblAlgn val="ctr"/>
        <c:lblOffset val="100"/>
        <c:noMultiLvlLbl val="0"/>
      </c:catAx>
      <c:valAx>
        <c:axId val="4008249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8222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FDF-4AD1-A910-968611CA0C19}"/>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FDF-4AD1-A910-968611CA0C19}"/>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Rezultatai!$C$12</c:f>
              <c:numCache>
                <c:formatCode>0.00</c:formatCode>
                <c:ptCount val="1"/>
                <c:pt idx="0">
                  <c:v>0</c:v>
                </c:pt>
              </c:numCache>
            </c:numRef>
          </c:val>
          <c:extLst>
            <c:ext xmlns:c16="http://schemas.microsoft.com/office/drawing/2014/chart" uri="{C3380CC4-5D6E-409C-BE32-E72D297353CC}">
              <c16:uniqueId val="{00000001-FFDF-4AD1-A910-968611CA0C19}"/>
            </c:ext>
          </c:extLst>
        </c:ser>
        <c:dLbls>
          <c:showLegendKey val="0"/>
          <c:showVal val="0"/>
          <c:showCatName val="0"/>
          <c:showSerName val="0"/>
          <c:showPercent val="0"/>
          <c:showBubbleSize val="0"/>
        </c:dLbls>
        <c:gapWidth val="150"/>
        <c:overlap val="100"/>
        <c:axId val="400823008"/>
        <c:axId val="400823400"/>
      </c:barChart>
      <c:catAx>
        <c:axId val="400823008"/>
        <c:scaling>
          <c:orientation val="minMax"/>
        </c:scaling>
        <c:delete val="1"/>
        <c:axPos val="l"/>
        <c:majorTickMark val="out"/>
        <c:minorTickMark val="none"/>
        <c:tickLblPos val="nextTo"/>
        <c:crossAx val="400823400"/>
        <c:crossesAt val="0"/>
        <c:auto val="1"/>
        <c:lblAlgn val="ctr"/>
        <c:lblOffset val="100"/>
        <c:noMultiLvlLbl val="0"/>
      </c:catAx>
      <c:valAx>
        <c:axId val="40082340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08230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E38-4CA1-A2E1-3D295403BED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E38-4CA1-A2E1-3D295403BED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Rezultatai!$C$13</c:f>
              <c:numCache>
                <c:formatCode>0.00</c:formatCode>
                <c:ptCount val="1"/>
                <c:pt idx="0">
                  <c:v>0</c:v>
                </c:pt>
              </c:numCache>
            </c:numRef>
          </c:val>
          <c:extLst>
            <c:ext xmlns:c16="http://schemas.microsoft.com/office/drawing/2014/chart" uri="{C3380CC4-5D6E-409C-BE32-E72D297353CC}">
              <c16:uniqueId val="{00000001-AE38-4CA1-A2E1-3D295403BED8}"/>
            </c:ext>
          </c:extLst>
        </c:ser>
        <c:dLbls>
          <c:showLegendKey val="0"/>
          <c:showVal val="0"/>
          <c:showCatName val="0"/>
          <c:showSerName val="0"/>
          <c:showPercent val="0"/>
          <c:showBubbleSize val="0"/>
        </c:dLbls>
        <c:gapWidth val="150"/>
        <c:overlap val="100"/>
        <c:axId val="401344256"/>
        <c:axId val="401346216"/>
      </c:barChart>
      <c:catAx>
        <c:axId val="401344256"/>
        <c:scaling>
          <c:orientation val="minMax"/>
        </c:scaling>
        <c:delete val="1"/>
        <c:axPos val="l"/>
        <c:majorTickMark val="out"/>
        <c:minorTickMark val="none"/>
        <c:tickLblPos val="nextTo"/>
        <c:crossAx val="401346216"/>
        <c:crossesAt val="0"/>
        <c:auto val="1"/>
        <c:lblAlgn val="ctr"/>
        <c:lblOffset val="100"/>
        <c:noMultiLvlLbl val="0"/>
      </c:catAx>
      <c:valAx>
        <c:axId val="4013462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4256"/>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F13A-42CE-965A-EFEEA01123E8}"/>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F13A-42CE-965A-EFEEA01123E8}"/>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Rezultatai!$C$14</c:f>
              <c:numCache>
                <c:formatCode>0.00</c:formatCode>
                <c:ptCount val="1"/>
                <c:pt idx="0">
                  <c:v>0</c:v>
                </c:pt>
              </c:numCache>
            </c:numRef>
          </c:val>
          <c:extLst>
            <c:ext xmlns:c16="http://schemas.microsoft.com/office/drawing/2014/chart" uri="{C3380CC4-5D6E-409C-BE32-E72D297353CC}">
              <c16:uniqueId val="{00000001-F13A-42CE-965A-EFEEA01123E8}"/>
            </c:ext>
          </c:extLst>
        </c:ser>
        <c:dLbls>
          <c:showLegendKey val="0"/>
          <c:showVal val="0"/>
          <c:showCatName val="0"/>
          <c:showSerName val="0"/>
          <c:showPercent val="0"/>
          <c:showBubbleSize val="0"/>
        </c:dLbls>
        <c:gapWidth val="150"/>
        <c:overlap val="100"/>
        <c:axId val="401349352"/>
        <c:axId val="401348568"/>
      </c:barChart>
      <c:catAx>
        <c:axId val="401349352"/>
        <c:scaling>
          <c:orientation val="minMax"/>
        </c:scaling>
        <c:delete val="1"/>
        <c:axPos val="l"/>
        <c:majorTickMark val="out"/>
        <c:minorTickMark val="none"/>
        <c:tickLblPos val="nextTo"/>
        <c:crossAx val="401348568"/>
        <c:crossesAt val="0"/>
        <c:auto val="1"/>
        <c:lblAlgn val="ctr"/>
        <c:lblOffset val="100"/>
        <c:noMultiLvlLbl val="0"/>
      </c:catAx>
      <c:valAx>
        <c:axId val="401348568"/>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935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337B-45C3-9DBF-1AFDB859AC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337B-45C3-9DBF-1AFDB859AC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Rezultatai!$C$15</c:f>
              <c:numCache>
                <c:formatCode>0.00</c:formatCode>
                <c:ptCount val="1"/>
                <c:pt idx="0">
                  <c:v>0</c:v>
                </c:pt>
              </c:numCache>
            </c:numRef>
          </c:val>
          <c:extLst>
            <c:ext xmlns:c16="http://schemas.microsoft.com/office/drawing/2014/chart" uri="{C3380CC4-5D6E-409C-BE32-E72D297353CC}">
              <c16:uniqueId val="{00000001-337B-45C3-9DBF-1AFDB859AC93}"/>
            </c:ext>
          </c:extLst>
        </c:ser>
        <c:dLbls>
          <c:showLegendKey val="0"/>
          <c:showVal val="0"/>
          <c:showCatName val="0"/>
          <c:showSerName val="0"/>
          <c:showPercent val="0"/>
          <c:showBubbleSize val="0"/>
        </c:dLbls>
        <c:gapWidth val="150"/>
        <c:overlap val="100"/>
        <c:axId val="401345824"/>
        <c:axId val="401350136"/>
      </c:barChart>
      <c:catAx>
        <c:axId val="401345824"/>
        <c:scaling>
          <c:orientation val="minMax"/>
        </c:scaling>
        <c:delete val="1"/>
        <c:axPos val="l"/>
        <c:majorTickMark val="out"/>
        <c:minorTickMark val="none"/>
        <c:tickLblPos val="nextTo"/>
        <c:crossAx val="401350136"/>
        <c:crossesAt val="0"/>
        <c:auto val="1"/>
        <c:lblAlgn val="ctr"/>
        <c:lblOffset val="100"/>
        <c:noMultiLvlLbl val="0"/>
      </c:catAx>
      <c:valAx>
        <c:axId val="40135013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582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922E-4040-95D8-E93D971C4193}"/>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922E-4040-95D8-E93D971C4193}"/>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Rezultatai!$C$16</c:f>
              <c:numCache>
                <c:formatCode>0.00</c:formatCode>
                <c:ptCount val="1"/>
                <c:pt idx="0">
                  <c:v>0</c:v>
                </c:pt>
              </c:numCache>
            </c:numRef>
          </c:val>
          <c:extLst>
            <c:ext xmlns:c16="http://schemas.microsoft.com/office/drawing/2014/chart" uri="{C3380CC4-5D6E-409C-BE32-E72D297353CC}">
              <c16:uniqueId val="{00000001-922E-4040-95D8-E93D971C4193}"/>
            </c:ext>
          </c:extLst>
        </c:ser>
        <c:dLbls>
          <c:showLegendKey val="0"/>
          <c:showVal val="0"/>
          <c:showCatName val="0"/>
          <c:showSerName val="0"/>
          <c:showPercent val="0"/>
          <c:showBubbleSize val="0"/>
        </c:dLbls>
        <c:gapWidth val="150"/>
        <c:overlap val="100"/>
        <c:axId val="401350528"/>
        <c:axId val="401348960"/>
      </c:barChart>
      <c:catAx>
        <c:axId val="401350528"/>
        <c:scaling>
          <c:orientation val="minMax"/>
        </c:scaling>
        <c:delete val="1"/>
        <c:axPos val="l"/>
        <c:majorTickMark val="out"/>
        <c:minorTickMark val="none"/>
        <c:tickLblPos val="nextTo"/>
        <c:crossAx val="401348960"/>
        <c:crossesAt val="0"/>
        <c:auto val="1"/>
        <c:lblAlgn val="ctr"/>
        <c:lblOffset val="100"/>
        <c:noMultiLvlLbl val="0"/>
      </c:catAx>
      <c:valAx>
        <c:axId val="40134896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5052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CDD6-4E51-A4BA-43C4966A7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CDD6-4E51-A4BA-43C4966A7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Rezultatai!$C$17</c:f>
              <c:numCache>
                <c:formatCode>0.00</c:formatCode>
                <c:ptCount val="1"/>
                <c:pt idx="0">
                  <c:v>0</c:v>
                </c:pt>
              </c:numCache>
            </c:numRef>
          </c:val>
          <c:extLst>
            <c:ext xmlns:c16="http://schemas.microsoft.com/office/drawing/2014/chart" uri="{C3380CC4-5D6E-409C-BE32-E72D297353CC}">
              <c16:uniqueId val="{00000001-CDD6-4E51-A4BA-43C4966A7D72}"/>
            </c:ext>
          </c:extLst>
        </c:ser>
        <c:dLbls>
          <c:showLegendKey val="0"/>
          <c:showVal val="0"/>
          <c:showCatName val="0"/>
          <c:showSerName val="0"/>
          <c:showPercent val="0"/>
          <c:showBubbleSize val="0"/>
        </c:dLbls>
        <c:gapWidth val="150"/>
        <c:overlap val="100"/>
        <c:axId val="401346608"/>
        <c:axId val="401348176"/>
      </c:barChart>
      <c:catAx>
        <c:axId val="401346608"/>
        <c:scaling>
          <c:orientation val="minMax"/>
        </c:scaling>
        <c:delete val="1"/>
        <c:axPos val="l"/>
        <c:majorTickMark val="out"/>
        <c:minorTickMark val="none"/>
        <c:tickLblPos val="nextTo"/>
        <c:crossAx val="401348176"/>
        <c:crossesAt val="0"/>
        <c:auto val="1"/>
        <c:lblAlgn val="ctr"/>
        <c:lblOffset val="100"/>
        <c:noMultiLvlLbl val="0"/>
      </c:catAx>
      <c:valAx>
        <c:axId val="40134817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660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AACD-4E57-B45A-DF7DE76AD88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AACD-4E57-B45A-DF7DE76AD88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Rezultatai!$C$18</c:f>
              <c:numCache>
                <c:formatCode>0.00</c:formatCode>
                <c:ptCount val="1"/>
                <c:pt idx="0">
                  <c:v>0</c:v>
                </c:pt>
              </c:numCache>
            </c:numRef>
          </c:val>
          <c:extLst>
            <c:ext xmlns:c16="http://schemas.microsoft.com/office/drawing/2014/chart" uri="{C3380CC4-5D6E-409C-BE32-E72D297353CC}">
              <c16:uniqueId val="{00000001-AACD-4E57-B45A-DF7DE76AD88F}"/>
            </c:ext>
          </c:extLst>
        </c:ser>
        <c:dLbls>
          <c:showLegendKey val="0"/>
          <c:showVal val="0"/>
          <c:showCatName val="0"/>
          <c:showSerName val="0"/>
          <c:showPercent val="0"/>
          <c:showBubbleSize val="0"/>
        </c:dLbls>
        <c:gapWidth val="150"/>
        <c:overlap val="100"/>
        <c:axId val="401343864"/>
        <c:axId val="401345040"/>
      </c:barChart>
      <c:catAx>
        <c:axId val="401343864"/>
        <c:scaling>
          <c:orientation val="minMax"/>
        </c:scaling>
        <c:delete val="1"/>
        <c:axPos val="l"/>
        <c:majorTickMark val="out"/>
        <c:minorTickMark val="none"/>
        <c:tickLblPos val="nextTo"/>
        <c:crossAx val="401345040"/>
        <c:crossesAt val="0"/>
        <c:auto val="1"/>
        <c:lblAlgn val="ctr"/>
        <c:lblOffset val="100"/>
        <c:noMultiLvlLbl val="0"/>
      </c:catAx>
      <c:valAx>
        <c:axId val="4013450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3864"/>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75F0-4F2C-A2F0-43C780C01D72}"/>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75F0-4F2C-A2F0-43C780C01D72}"/>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Rezultatai!$C$19</c:f>
              <c:numCache>
                <c:formatCode>0.00</c:formatCode>
                <c:ptCount val="1"/>
                <c:pt idx="0">
                  <c:v>0</c:v>
                </c:pt>
              </c:numCache>
            </c:numRef>
          </c:val>
          <c:extLst>
            <c:ext xmlns:c16="http://schemas.microsoft.com/office/drawing/2014/chart" uri="{C3380CC4-5D6E-409C-BE32-E72D297353CC}">
              <c16:uniqueId val="{00000001-75F0-4F2C-A2F0-43C780C01D72}"/>
            </c:ext>
          </c:extLst>
        </c:ser>
        <c:dLbls>
          <c:showLegendKey val="0"/>
          <c:showVal val="0"/>
          <c:showCatName val="0"/>
          <c:showSerName val="0"/>
          <c:showPercent val="0"/>
          <c:showBubbleSize val="0"/>
        </c:dLbls>
        <c:gapWidth val="150"/>
        <c:overlap val="100"/>
        <c:axId val="401345432"/>
        <c:axId val="401371984"/>
      </c:barChart>
      <c:catAx>
        <c:axId val="401345432"/>
        <c:scaling>
          <c:orientation val="minMax"/>
        </c:scaling>
        <c:delete val="1"/>
        <c:axPos val="l"/>
        <c:majorTickMark val="out"/>
        <c:minorTickMark val="none"/>
        <c:tickLblPos val="nextTo"/>
        <c:crossAx val="401371984"/>
        <c:crossesAt val="0"/>
        <c:auto val="1"/>
        <c:lblAlgn val="ctr"/>
        <c:lblOffset val="100"/>
        <c:noMultiLvlLbl val="0"/>
      </c:catAx>
      <c:valAx>
        <c:axId val="401371984"/>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454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51EE-48FA-9546-C91CE4BA0C3F}"/>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51EE-48FA-9546-C91CE4BA0C3F}"/>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Rezultatai!$C$21</c:f>
              <c:numCache>
                <c:formatCode>0.00</c:formatCode>
                <c:ptCount val="1"/>
                <c:pt idx="0">
                  <c:v>0</c:v>
                </c:pt>
              </c:numCache>
            </c:numRef>
          </c:val>
          <c:extLst>
            <c:ext xmlns:c16="http://schemas.microsoft.com/office/drawing/2014/chart" uri="{C3380CC4-5D6E-409C-BE32-E72D297353CC}">
              <c16:uniqueId val="{00000001-51EE-48FA-9546-C91CE4BA0C3F}"/>
            </c:ext>
          </c:extLst>
        </c:ser>
        <c:dLbls>
          <c:showLegendKey val="0"/>
          <c:showVal val="0"/>
          <c:showCatName val="0"/>
          <c:showSerName val="0"/>
          <c:showPercent val="0"/>
          <c:showBubbleSize val="0"/>
        </c:dLbls>
        <c:gapWidth val="150"/>
        <c:overlap val="100"/>
        <c:axId val="401368848"/>
        <c:axId val="401369240"/>
      </c:barChart>
      <c:catAx>
        <c:axId val="401368848"/>
        <c:scaling>
          <c:orientation val="minMax"/>
        </c:scaling>
        <c:delete val="1"/>
        <c:axPos val="l"/>
        <c:majorTickMark val="out"/>
        <c:minorTickMark val="none"/>
        <c:tickLblPos val="nextTo"/>
        <c:crossAx val="401369240"/>
        <c:crossesAt val="0"/>
        <c:auto val="1"/>
        <c:lblAlgn val="ctr"/>
        <c:lblOffset val="100"/>
        <c:noMultiLvlLbl val="0"/>
      </c:catAx>
      <c:valAx>
        <c:axId val="401369240"/>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68848"/>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Rezultatai!$N$6:$Q$6</c:f>
              <c:numCache>
                <c:formatCode>General</c:formatCode>
                <c:ptCount val="4"/>
                <c:pt idx="0">
                  <c:v>1</c:v>
                </c:pt>
                <c:pt idx="1">
                  <c:v>2</c:v>
                </c:pt>
                <c:pt idx="2">
                  <c:v>3</c:v>
                </c:pt>
                <c:pt idx="3">
                  <c:v>4</c:v>
                </c:pt>
              </c:numCache>
            </c:numRef>
          </c:cat>
          <c:val>
            <c:numRef>
              <c:f>Rezultatai!$I$6:$L$6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C6F-47C1-AE50-5D866B0320BA}"/>
            </c:ext>
          </c:extLst>
        </c:ser>
        <c:dLbls>
          <c:showLegendKey val="0"/>
          <c:showVal val="0"/>
          <c:showCatName val="0"/>
          <c:showSerName val="0"/>
          <c:showPercent val="0"/>
          <c:showBubbleSize val="0"/>
        </c:dLbls>
        <c:gapWidth val="150"/>
        <c:axId val="199494104"/>
        <c:axId val="199496848"/>
      </c:barChart>
      <c:catAx>
        <c:axId val="199494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6848"/>
        <c:crossesAt val="0"/>
        <c:auto val="1"/>
        <c:lblAlgn val="ctr"/>
        <c:lblOffset val="100"/>
        <c:tickLblSkip val="1"/>
        <c:tickMarkSkip val="1"/>
        <c:noMultiLvlLbl val="0"/>
      </c:catAx>
      <c:valAx>
        <c:axId val="199496848"/>
        <c:scaling>
          <c:orientation val="minMax"/>
        </c:scaling>
        <c:delete val="1"/>
        <c:axPos val="l"/>
        <c:numFmt formatCode="General" sourceLinked="1"/>
        <c:majorTickMark val="out"/>
        <c:minorTickMark val="none"/>
        <c:tickLblPos val="nextTo"/>
        <c:crossAx val="1994941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07819671248286"/>
          <c:y val="0.42222451293681063"/>
          <c:w val="0.76470496717868319"/>
          <c:h val="0.62222559801214194"/>
        </c:manualLayout>
      </c:layout>
      <c:barChart>
        <c:barDir val="bar"/>
        <c:grouping val="stacked"/>
        <c:varyColors val="0"/>
        <c:ser>
          <c:idx val="0"/>
          <c:order val="0"/>
          <c:spPr>
            <a:solidFill>
              <a:srgbClr val="558ED5"/>
            </a:solidFill>
            <a:ln w="25400">
              <a:solidFill>
                <a:srgbClr val="333399"/>
              </a:solidFill>
              <a:prstDash val="solid"/>
            </a:ln>
          </c:spPr>
          <c:invertIfNegative val="0"/>
          <c:dPt>
            <c:idx val="0"/>
            <c:invertIfNegative val="0"/>
            <c:bubble3D val="0"/>
            <c:spPr>
              <a:solidFill>
                <a:srgbClr val="558ED5"/>
              </a:solidFill>
              <a:ln w="25400">
                <a:noFill/>
              </a:ln>
            </c:spPr>
            <c:extLst>
              <c:ext xmlns:c16="http://schemas.microsoft.com/office/drawing/2014/chart" uri="{C3380CC4-5D6E-409C-BE32-E72D297353CC}">
                <c16:uniqueId val="{00000000-02E6-4100-AE56-1CCEF57C17B6}"/>
              </c:ext>
            </c:extLst>
          </c:dPt>
          <c:dLbls>
            <c:dLbl>
              <c:idx val="0"/>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0-02E6-4100-AE56-1CCEF57C17B6}"/>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Rezultatai!$C$20</c:f>
              <c:numCache>
                <c:formatCode>0.00</c:formatCode>
                <c:ptCount val="1"/>
                <c:pt idx="0">
                  <c:v>0</c:v>
                </c:pt>
              </c:numCache>
            </c:numRef>
          </c:val>
          <c:extLst>
            <c:ext xmlns:c16="http://schemas.microsoft.com/office/drawing/2014/chart" uri="{C3380CC4-5D6E-409C-BE32-E72D297353CC}">
              <c16:uniqueId val="{00000001-02E6-4100-AE56-1CCEF57C17B6}"/>
            </c:ext>
          </c:extLst>
        </c:ser>
        <c:dLbls>
          <c:showLegendKey val="0"/>
          <c:showVal val="0"/>
          <c:showCatName val="0"/>
          <c:showSerName val="0"/>
          <c:showPercent val="0"/>
          <c:showBubbleSize val="0"/>
        </c:dLbls>
        <c:gapWidth val="150"/>
        <c:overlap val="100"/>
        <c:axId val="401369632"/>
        <c:axId val="401370416"/>
      </c:barChart>
      <c:catAx>
        <c:axId val="401369632"/>
        <c:scaling>
          <c:orientation val="minMax"/>
        </c:scaling>
        <c:delete val="1"/>
        <c:axPos val="l"/>
        <c:majorTickMark val="out"/>
        <c:minorTickMark val="none"/>
        <c:tickLblPos val="nextTo"/>
        <c:crossAx val="401370416"/>
        <c:crossesAt val="0"/>
        <c:auto val="1"/>
        <c:lblAlgn val="ctr"/>
        <c:lblOffset val="100"/>
        <c:noMultiLvlLbl val="0"/>
      </c:catAx>
      <c:valAx>
        <c:axId val="401370416"/>
        <c:scaling>
          <c:orientation val="minMax"/>
          <c:max val="4"/>
          <c:min val="0"/>
        </c:scaling>
        <c:delete val="0"/>
        <c:axPos val="b"/>
        <c:majorGridlines>
          <c:spPr>
            <a:ln w="3175">
              <a:solidFill>
                <a:srgbClr val="808080"/>
              </a:solidFill>
              <a:prstDash val="solid"/>
            </a:ln>
          </c:spPr>
        </c:majorGridlines>
        <c:numFmt formatCode="0.00" sourceLinked="1"/>
        <c:majorTickMark val="out"/>
        <c:minorTickMark val="none"/>
        <c:tickLblPos val="none"/>
        <c:spPr>
          <a:ln w="9525">
            <a:noFill/>
          </a:ln>
        </c:spPr>
        <c:crossAx val="401369632"/>
        <c:crosses val="autoZero"/>
        <c:crossBetween val="between"/>
        <c:majorUnit val="1"/>
      </c:valAx>
      <c:spPr>
        <a:solidFill>
          <a:srgbClr val="FFFFFF"/>
        </a:solid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Rezultatai!$N$7:$Q$7</c:f>
              <c:numCache>
                <c:formatCode>General</c:formatCode>
                <c:ptCount val="4"/>
                <c:pt idx="0">
                  <c:v>1</c:v>
                </c:pt>
                <c:pt idx="1">
                  <c:v>2</c:v>
                </c:pt>
                <c:pt idx="2">
                  <c:v>3</c:v>
                </c:pt>
                <c:pt idx="3">
                  <c:v>4</c:v>
                </c:pt>
              </c:numCache>
            </c:numRef>
          </c:cat>
          <c:val>
            <c:numRef>
              <c:f>Rezultatai!$I$7:$L$7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582-4D53-B67F-E7D8CE0E4CA7}"/>
            </c:ext>
          </c:extLst>
        </c:ser>
        <c:dLbls>
          <c:showLegendKey val="0"/>
          <c:showVal val="0"/>
          <c:showCatName val="0"/>
          <c:showSerName val="0"/>
          <c:showPercent val="0"/>
          <c:showBubbleSize val="0"/>
        </c:dLbls>
        <c:gapWidth val="150"/>
        <c:axId val="199492536"/>
        <c:axId val="199497240"/>
      </c:barChart>
      <c:catAx>
        <c:axId val="199492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7240"/>
        <c:crossesAt val="0"/>
        <c:auto val="1"/>
        <c:lblAlgn val="ctr"/>
        <c:lblOffset val="100"/>
        <c:tickLblSkip val="1"/>
        <c:tickMarkSkip val="1"/>
        <c:noMultiLvlLbl val="0"/>
      </c:catAx>
      <c:valAx>
        <c:axId val="199497240"/>
        <c:scaling>
          <c:orientation val="minMax"/>
        </c:scaling>
        <c:delete val="1"/>
        <c:axPos val="l"/>
        <c:numFmt formatCode="General" sourceLinked="1"/>
        <c:majorTickMark val="out"/>
        <c:minorTickMark val="none"/>
        <c:tickLblPos val="nextTo"/>
        <c:crossAx val="1994925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Rezultatai!$N$8:$Q$8</c:f>
              <c:numCache>
                <c:formatCode>General</c:formatCode>
                <c:ptCount val="4"/>
                <c:pt idx="0">
                  <c:v>1</c:v>
                </c:pt>
                <c:pt idx="1">
                  <c:v>2</c:v>
                </c:pt>
                <c:pt idx="2">
                  <c:v>3</c:v>
                </c:pt>
                <c:pt idx="3">
                  <c:v>4</c:v>
                </c:pt>
              </c:numCache>
            </c:numRef>
          </c:cat>
          <c:val>
            <c:numRef>
              <c:f>Rezultatai!$I$8:$L$8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7D1-4DE5-B5FA-EB75094CF76B}"/>
            </c:ext>
          </c:extLst>
        </c:ser>
        <c:dLbls>
          <c:showLegendKey val="0"/>
          <c:showVal val="0"/>
          <c:showCatName val="0"/>
          <c:showSerName val="0"/>
          <c:showPercent val="0"/>
          <c:showBubbleSize val="0"/>
        </c:dLbls>
        <c:gapWidth val="150"/>
        <c:axId val="199491752"/>
        <c:axId val="199494888"/>
      </c:barChart>
      <c:catAx>
        <c:axId val="199491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4888"/>
        <c:crossesAt val="0"/>
        <c:auto val="1"/>
        <c:lblAlgn val="ctr"/>
        <c:lblOffset val="100"/>
        <c:tickLblSkip val="1"/>
        <c:tickMarkSkip val="1"/>
        <c:noMultiLvlLbl val="0"/>
      </c:catAx>
      <c:valAx>
        <c:axId val="199494888"/>
        <c:scaling>
          <c:orientation val="minMax"/>
        </c:scaling>
        <c:delete val="1"/>
        <c:axPos val="l"/>
        <c:numFmt formatCode="General" sourceLinked="1"/>
        <c:majorTickMark val="out"/>
        <c:minorTickMark val="none"/>
        <c:tickLblPos val="nextTo"/>
        <c:crossAx val="1994917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1111388408140235"/>
          <c:w val="0.8035723043957349"/>
          <c:h val="0.2222234278614792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Rezultatai!$N$11:$Q$11</c:f>
              <c:numCache>
                <c:formatCode>General</c:formatCode>
                <c:ptCount val="4"/>
                <c:pt idx="0">
                  <c:v>1</c:v>
                </c:pt>
                <c:pt idx="1">
                  <c:v>2</c:v>
                </c:pt>
                <c:pt idx="2">
                  <c:v>3</c:v>
                </c:pt>
                <c:pt idx="3">
                  <c:v>4</c:v>
                </c:pt>
              </c:numCache>
            </c:numRef>
          </c:cat>
          <c:val>
            <c:numRef>
              <c:f>Rezultatai!$I$11:$L$11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648-4210-B961-468E3A13F4F6}"/>
            </c:ext>
          </c:extLst>
        </c:ser>
        <c:dLbls>
          <c:showLegendKey val="0"/>
          <c:showVal val="0"/>
          <c:showCatName val="0"/>
          <c:showSerName val="0"/>
          <c:showPercent val="0"/>
          <c:showBubbleSize val="0"/>
        </c:dLbls>
        <c:gapWidth val="150"/>
        <c:axId val="199495280"/>
        <c:axId val="199492928"/>
      </c:barChart>
      <c:catAx>
        <c:axId val="19949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492928"/>
        <c:crossesAt val="0"/>
        <c:auto val="1"/>
        <c:lblAlgn val="ctr"/>
        <c:lblOffset val="100"/>
        <c:tickLblSkip val="1"/>
        <c:tickMarkSkip val="1"/>
        <c:noMultiLvlLbl val="0"/>
      </c:catAx>
      <c:valAx>
        <c:axId val="199492928"/>
        <c:scaling>
          <c:orientation val="minMax"/>
        </c:scaling>
        <c:delete val="1"/>
        <c:axPos val="l"/>
        <c:numFmt formatCode="General" sourceLinked="1"/>
        <c:majorTickMark val="out"/>
        <c:minorTickMark val="none"/>
        <c:tickLblPos val="nextTo"/>
        <c:crossAx val="1994952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Rezultatai!$N$12:$Q$12</c:f>
              <c:numCache>
                <c:formatCode>General</c:formatCode>
                <c:ptCount val="4"/>
                <c:pt idx="0">
                  <c:v>1</c:v>
                </c:pt>
                <c:pt idx="1">
                  <c:v>2</c:v>
                </c:pt>
                <c:pt idx="2">
                  <c:v>3</c:v>
                </c:pt>
                <c:pt idx="3">
                  <c:v>4</c:v>
                </c:pt>
              </c:numCache>
            </c:numRef>
          </c:cat>
          <c:val>
            <c:numRef>
              <c:f>Rezultatai!$I$12:$L$12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070-460B-9438-6AD78A14E835}"/>
            </c:ext>
          </c:extLst>
        </c:ser>
        <c:dLbls>
          <c:showLegendKey val="0"/>
          <c:showVal val="0"/>
          <c:showCatName val="0"/>
          <c:showSerName val="0"/>
          <c:showPercent val="0"/>
          <c:showBubbleSize val="0"/>
        </c:dLbls>
        <c:gapWidth val="150"/>
        <c:axId val="199495672"/>
        <c:axId val="199873352"/>
      </c:barChart>
      <c:catAx>
        <c:axId val="199495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3352"/>
        <c:crossesAt val="0"/>
        <c:auto val="1"/>
        <c:lblAlgn val="ctr"/>
        <c:lblOffset val="100"/>
        <c:tickLblSkip val="1"/>
        <c:tickMarkSkip val="1"/>
        <c:noMultiLvlLbl val="0"/>
      </c:catAx>
      <c:valAx>
        <c:axId val="199873352"/>
        <c:scaling>
          <c:orientation val="minMax"/>
        </c:scaling>
        <c:delete val="1"/>
        <c:axPos val="l"/>
        <c:numFmt formatCode="General" sourceLinked="1"/>
        <c:majorTickMark val="out"/>
        <c:minorTickMark val="none"/>
        <c:tickLblPos val="nextTo"/>
        <c:crossAx val="1994956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71446087914698"/>
          <c:y val="0.50000530746122895"/>
          <c:w val="0.8035723043957349"/>
          <c:h val="0.21739361193966478"/>
        </c:manualLayout>
      </c:layout>
      <c:barChart>
        <c:barDir val="col"/>
        <c:grouping val="clustered"/>
        <c:varyColors val="0"/>
        <c:ser>
          <c:idx val="0"/>
          <c:order val="0"/>
          <c:spPr>
            <a:solidFill>
              <a:srgbClr val="0000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0">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Rezultatai!$N$13:$Q$13</c:f>
              <c:numCache>
                <c:formatCode>General</c:formatCode>
                <c:ptCount val="4"/>
                <c:pt idx="0">
                  <c:v>1</c:v>
                </c:pt>
                <c:pt idx="1">
                  <c:v>2</c:v>
                </c:pt>
                <c:pt idx="2">
                  <c:v>3</c:v>
                </c:pt>
                <c:pt idx="3">
                  <c:v>4</c:v>
                </c:pt>
              </c:numCache>
            </c:numRef>
          </c:cat>
          <c:val>
            <c:numRef>
              <c:f>Rezultatai!$I$13:$L$13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B1F-4E41-89A6-534E8EBCF792}"/>
            </c:ext>
          </c:extLst>
        </c:ser>
        <c:dLbls>
          <c:showLegendKey val="0"/>
          <c:showVal val="0"/>
          <c:showCatName val="0"/>
          <c:showSerName val="0"/>
          <c:showPercent val="0"/>
          <c:showBubbleSize val="0"/>
        </c:dLbls>
        <c:gapWidth val="150"/>
        <c:axId val="199872960"/>
        <c:axId val="199874920"/>
      </c:barChart>
      <c:catAx>
        <c:axId val="19987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874920"/>
        <c:crossesAt val="0"/>
        <c:auto val="1"/>
        <c:lblAlgn val="ctr"/>
        <c:lblOffset val="100"/>
        <c:tickLblSkip val="1"/>
        <c:tickMarkSkip val="1"/>
        <c:noMultiLvlLbl val="0"/>
      </c:catAx>
      <c:valAx>
        <c:axId val="199874920"/>
        <c:scaling>
          <c:orientation val="minMax"/>
        </c:scaling>
        <c:delete val="1"/>
        <c:axPos val="l"/>
        <c:numFmt formatCode="General" sourceLinked="1"/>
        <c:majorTickMark val="out"/>
        <c:minorTickMark val="none"/>
        <c:tickLblPos val="nextTo"/>
        <c:crossAx val="19987296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323850</xdr:rowOff>
    </xdr:from>
    <xdr:to>
      <xdr:col>4</xdr:col>
      <xdr:colOff>0</xdr:colOff>
      <xdr:row>2</xdr:row>
      <xdr:rowOff>0</xdr:rowOff>
    </xdr:to>
    <xdr:graphicFrame macro="">
      <xdr:nvGraphicFramePr>
        <xdr:cNvPr id="1054253" name="Diagramm 1">
          <a:extLst>
            <a:ext uri="{FF2B5EF4-FFF2-40B4-BE49-F238E27FC236}">
              <a16:creationId xmlns:a16="http://schemas.microsoft.com/office/drawing/2014/main" id="{00000000-0008-0000-0400-00002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0</xdr:rowOff>
    </xdr:from>
    <xdr:to>
      <xdr:col>4</xdr:col>
      <xdr:colOff>0</xdr:colOff>
      <xdr:row>4</xdr:row>
      <xdr:rowOff>0</xdr:rowOff>
    </xdr:to>
    <xdr:graphicFrame macro="">
      <xdr:nvGraphicFramePr>
        <xdr:cNvPr id="1054254" name="Diagramm 2">
          <a:extLst>
            <a:ext uri="{FF2B5EF4-FFF2-40B4-BE49-F238E27FC236}">
              <a16:creationId xmlns:a16="http://schemas.microsoft.com/office/drawing/2014/main" id="{00000000-0008-0000-0400-00002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xdr:row>
      <xdr:rowOff>0</xdr:rowOff>
    </xdr:from>
    <xdr:to>
      <xdr:col>4</xdr:col>
      <xdr:colOff>9525</xdr:colOff>
      <xdr:row>5</xdr:row>
      <xdr:rowOff>9525</xdr:rowOff>
    </xdr:to>
    <xdr:graphicFrame macro="">
      <xdr:nvGraphicFramePr>
        <xdr:cNvPr id="1054255" name="Diagramm 3">
          <a:extLst>
            <a:ext uri="{FF2B5EF4-FFF2-40B4-BE49-F238E27FC236}">
              <a16:creationId xmlns:a16="http://schemas.microsoft.com/office/drawing/2014/main" id="{00000000-0008-0000-0400-00002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5</xdr:row>
      <xdr:rowOff>0</xdr:rowOff>
    </xdr:from>
    <xdr:to>
      <xdr:col>4</xdr:col>
      <xdr:colOff>9525</xdr:colOff>
      <xdr:row>6</xdr:row>
      <xdr:rowOff>9525</xdr:rowOff>
    </xdr:to>
    <xdr:graphicFrame macro="">
      <xdr:nvGraphicFramePr>
        <xdr:cNvPr id="1054256" name="Diagramm 4">
          <a:extLst>
            <a:ext uri="{FF2B5EF4-FFF2-40B4-BE49-F238E27FC236}">
              <a16:creationId xmlns:a16="http://schemas.microsoft.com/office/drawing/2014/main" id="{00000000-0008-0000-0400-00003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6</xdr:row>
      <xdr:rowOff>0</xdr:rowOff>
    </xdr:from>
    <xdr:to>
      <xdr:col>4</xdr:col>
      <xdr:colOff>9525</xdr:colOff>
      <xdr:row>7</xdr:row>
      <xdr:rowOff>9525</xdr:rowOff>
    </xdr:to>
    <xdr:graphicFrame macro="">
      <xdr:nvGraphicFramePr>
        <xdr:cNvPr id="1054257" name="Diagramm 5">
          <a:extLst>
            <a:ext uri="{FF2B5EF4-FFF2-40B4-BE49-F238E27FC236}">
              <a16:creationId xmlns:a16="http://schemas.microsoft.com/office/drawing/2014/main" id="{00000000-0008-0000-0400-00003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7</xdr:row>
      <xdr:rowOff>0</xdr:rowOff>
    </xdr:from>
    <xdr:to>
      <xdr:col>4</xdr:col>
      <xdr:colOff>9525</xdr:colOff>
      <xdr:row>8</xdr:row>
      <xdr:rowOff>9525</xdr:rowOff>
    </xdr:to>
    <xdr:graphicFrame macro="">
      <xdr:nvGraphicFramePr>
        <xdr:cNvPr id="1054258" name="Diagramm 6">
          <a:extLst>
            <a:ext uri="{FF2B5EF4-FFF2-40B4-BE49-F238E27FC236}">
              <a16:creationId xmlns:a16="http://schemas.microsoft.com/office/drawing/2014/main" id="{00000000-0008-0000-0400-00003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10</xdr:row>
      <xdr:rowOff>0</xdr:rowOff>
    </xdr:from>
    <xdr:to>
      <xdr:col>4</xdr:col>
      <xdr:colOff>9525</xdr:colOff>
      <xdr:row>11</xdr:row>
      <xdr:rowOff>0</xdr:rowOff>
    </xdr:to>
    <xdr:graphicFrame macro="">
      <xdr:nvGraphicFramePr>
        <xdr:cNvPr id="1054259" name="Diagramm 7">
          <a:extLst>
            <a:ext uri="{FF2B5EF4-FFF2-40B4-BE49-F238E27FC236}">
              <a16:creationId xmlns:a16="http://schemas.microsoft.com/office/drawing/2014/main" id="{00000000-0008-0000-0400-00003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1152525</xdr:colOff>
      <xdr:row>11</xdr:row>
      <xdr:rowOff>0</xdr:rowOff>
    </xdr:from>
    <xdr:to>
      <xdr:col>4</xdr:col>
      <xdr:colOff>0</xdr:colOff>
      <xdr:row>12</xdr:row>
      <xdr:rowOff>9525</xdr:rowOff>
    </xdr:to>
    <xdr:graphicFrame macro="">
      <xdr:nvGraphicFramePr>
        <xdr:cNvPr id="1054260" name="Diagramm 8">
          <a:extLst>
            <a:ext uri="{FF2B5EF4-FFF2-40B4-BE49-F238E27FC236}">
              <a16:creationId xmlns:a16="http://schemas.microsoft.com/office/drawing/2014/main" id="{00000000-0008-0000-0400-00003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12</xdr:row>
      <xdr:rowOff>0</xdr:rowOff>
    </xdr:from>
    <xdr:to>
      <xdr:col>4</xdr:col>
      <xdr:colOff>9525</xdr:colOff>
      <xdr:row>13</xdr:row>
      <xdr:rowOff>9525</xdr:rowOff>
    </xdr:to>
    <xdr:graphicFrame macro="">
      <xdr:nvGraphicFramePr>
        <xdr:cNvPr id="1054261" name="Diagramm 9">
          <a:extLst>
            <a:ext uri="{FF2B5EF4-FFF2-40B4-BE49-F238E27FC236}">
              <a16:creationId xmlns:a16="http://schemas.microsoft.com/office/drawing/2014/main" id="{00000000-0008-0000-0400-00003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13</xdr:row>
      <xdr:rowOff>0</xdr:rowOff>
    </xdr:from>
    <xdr:to>
      <xdr:col>4</xdr:col>
      <xdr:colOff>9525</xdr:colOff>
      <xdr:row>14</xdr:row>
      <xdr:rowOff>9525</xdr:rowOff>
    </xdr:to>
    <xdr:graphicFrame macro="">
      <xdr:nvGraphicFramePr>
        <xdr:cNvPr id="1054262" name="Diagramm 10">
          <a:extLst>
            <a:ext uri="{FF2B5EF4-FFF2-40B4-BE49-F238E27FC236}">
              <a16:creationId xmlns:a16="http://schemas.microsoft.com/office/drawing/2014/main" id="{00000000-0008-0000-0400-00003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14</xdr:row>
      <xdr:rowOff>0</xdr:rowOff>
    </xdr:from>
    <xdr:to>
      <xdr:col>4</xdr:col>
      <xdr:colOff>9525</xdr:colOff>
      <xdr:row>15</xdr:row>
      <xdr:rowOff>9525</xdr:rowOff>
    </xdr:to>
    <xdr:graphicFrame macro="">
      <xdr:nvGraphicFramePr>
        <xdr:cNvPr id="1054263" name="Diagramm 11">
          <a:extLst>
            <a:ext uri="{FF2B5EF4-FFF2-40B4-BE49-F238E27FC236}">
              <a16:creationId xmlns:a16="http://schemas.microsoft.com/office/drawing/2014/main" id="{00000000-0008-0000-0400-00003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15</xdr:row>
      <xdr:rowOff>0</xdr:rowOff>
    </xdr:from>
    <xdr:to>
      <xdr:col>4</xdr:col>
      <xdr:colOff>9525</xdr:colOff>
      <xdr:row>16</xdr:row>
      <xdr:rowOff>0</xdr:rowOff>
    </xdr:to>
    <xdr:graphicFrame macro="">
      <xdr:nvGraphicFramePr>
        <xdr:cNvPr id="1054264" name="Diagramm 12">
          <a:extLst>
            <a:ext uri="{FF2B5EF4-FFF2-40B4-BE49-F238E27FC236}">
              <a16:creationId xmlns:a16="http://schemas.microsoft.com/office/drawing/2014/main" id="{00000000-0008-0000-0400-00003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16</xdr:row>
      <xdr:rowOff>0</xdr:rowOff>
    </xdr:from>
    <xdr:to>
      <xdr:col>4</xdr:col>
      <xdr:colOff>9525</xdr:colOff>
      <xdr:row>17</xdr:row>
      <xdr:rowOff>0</xdr:rowOff>
    </xdr:to>
    <xdr:graphicFrame macro="">
      <xdr:nvGraphicFramePr>
        <xdr:cNvPr id="1054265" name="Diagramm 13">
          <a:extLst>
            <a:ext uri="{FF2B5EF4-FFF2-40B4-BE49-F238E27FC236}">
              <a16:creationId xmlns:a16="http://schemas.microsoft.com/office/drawing/2014/main" id="{00000000-0008-0000-0400-00003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17</xdr:row>
      <xdr:rowOff>0</xdr:rowOff>
    </xdr:from>
    <xdr:to>
      <xdr:col>4</xdr:col>
      <xdr:colOff>9525</xdr:colOff>
      <xdr:row>18</xdr:row>
      <xdr:rowOff>0</xdr:rowOff>
    </xdr:to>
    <xdr:graphicFrame macro="">
      <xdr:nvGraphicFramePr>
        <xdr:cNvPr id="1054266" name="Diagramm 14">
          <a:extLst>
            <a:ext uri="{FF2B5EF4-FFF2-40B4-BE49-F238E27FC236}">
              <a16:creationId xmlns:a16="http://schemas.microsoft.com/office/drawing/2014/main" id="{00000000-0008-0000-0400-00003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18</xdr:row>
      <xdr:rowOff>0</xdr:rowOff>
    </xdr:from>
    <xdr:to>
      <xdr:col>4</xdr:col>
      <xdr:colOff>9525</xdr:colOff>
      <xdr:row>19</xdr:row>
      <xdr:rowOff>0</xdr:rowOff>
    </xdr:to>
    <xdr:graphicFrame macro="">
      <xdr:nvGraphicFramePr>
        <xdr:cNvPr id="1054267" name="Diagramm 15">
          <a:extLst>
            <a:ext uri="{FF2B5EF4-FFF2-40B4-BE49-F238E27FC236}">
              <a16:creationId xmlns:a16="http://schemas.microsoft.com/office/drawing/2014/main" id="{00000000-0008-0000-0400-00003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19</xdr:row>
      <xdr:rowOff>0</xdr:rowOff>
    </xdr:from>
    <xdr:to>
      <xdr:col>4</xdr:col>
      <xdr:colOff>9525</xdr:colOff>
      <xdr:row>20</xdr:row>
      <xdr:rowOff>0</xdr:rowOff>
    </xdr:to>
    <xdr:graphicFrame macro="">
      <xdr:nvGraphicFramePr>
        <xdr:cNvPr id="1054268" name="Diagramm 16">
          <a:extLst>
            <a:ext uri="{FF2B5EF4-FFF2-40B4-BE49-F238E27FC236}">
              <a16:creationId xmlns:a16="http://schemas.microsoft.com/office/drawing/2014/main" id="{00000000-0008-0000-0400-00003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20</xdr:row>
      <xdr:rowOff>0</xdr:rowOff>
    </xdr:from>
    <xdr:to>
      <xdr:col>4</xdr:col>
      <xdr:colOff>9525</xdr:colOff>
      <xdr:row>21</xdr:row>
      <xdr:rowOff>0</xdr:rowOff>
    </xdr:to>
    <xdr:graphicFrame macro="">
      <xdr:nvGraphicFramePr>
        <xdr:cNvPr id="1054269" name="Diagramm 17">
          <a:extLst>
            <a:ext uri="{FF2B5EF4-FFF2-40B4-BE49-F238E27FC236}">
              <a16:creationId xmlns:a16="http://schemas.microsoft.com/office/drawing/2014/main" id="{00000000-0008-0000-0400-00003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0</xdr:colOff>
      <xdr:row>8</xdr:row>
      <xdr:rowOff>0</xdr:rowOff>
    </xdr:from>
    <xdr:to>
      <xdr:col>4</xdr:col>
      <xdr:colOff>9525</xdr:colOff>
      <xdr:row>9</xdr:row>
      <xdr:rowOff>9525</xdr:rowOff>
    </xdr:to>
    <xdr:graphicFrame macro="">
      <xdr:nvGraphicFramePr>
        <xdr:cNvPr id="1054270" name="Diagramm 38">
          <a:extLst>
            <a:ext uri="{FF2B5EF4-FFF2-40B4-BE49-F238E27FC236}">
              <a16:creationId xmlns:a16="http://schemas.microsoft.com/office/drawing/2014/main" id="{00000000-0008-0000-0400-00003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9</xdr:row>
      <xdr:rowOff>0</xdr:rowOff>
    </xdr:from>
    <xdr:to>
      <xdr:col>4</xdr:col>
      <xdr:colOff>19050</xdr:colOff>
      <xdr:row>10</xdr:row>
      <xdr:rowOff>28575</xdr:rowOff>
    </xdr:to>
    <xdr:graphicFrame macro="">
      <xdr:nvGraphicFramePr>
        <xdr:cNvPr id="1054271" name="Diagramm 44">
          <a:extLst>
            <a:ext uri="{FF2B5EF4-FFF2-40B4-BE49-F238E27FC236}">
              <a16:creationId xmlns:a16="http://schemas.microsoft.com/office/drawing/2014/main" id="{00000000-0008-0000-0400-00003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0</xdr:colOff>
      <xdr:row>2</xdr:row>
      <xdr:rowOff>0</xdr:rowOff>
    </xdr:from>
    <xdr:to>
      <xdr:col>4</xdr:col>
      <xdr:colOff>9525</xdr:colOff>
      <xdr:row>3</xdr:row>
      <xdr:rowOff>9525</xdr:rowOff>
    </xdr:to>
    <xdr:graphicFrame macro="">
      <xdr:nvGraphicFramePr>
        <xdr:cNvPr id="1054272" name="Diagramm 45">
          <a:extLst>
            <a:ext uri="{FF2B5EF4-FFF2-40B4-BE49-F238E27FC236}">
              <a16:creationId xmlns:a16="http://schemas.microsoft.com/office/drawing/2014/main" id="{00000000-0008-0000-0400-00004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0</xdr:colOff>
      <xdr:row>0</xdr:row>
      <xdr:rowOff>323850</xdr:rowOff>
    </xdr:from>
    <xdr:to>
      <xdr:col>2</xdr:col>
      <xdr:colOff>1133475</xdr:colOff>
      <xdr:row>2</xdr:row>
      <xdr:rowOff>0</xdr:rowOff>
    </xdr:to>
    <xdr:graphicFrame macro="">
      <xdr:nvGraphicFramePr>
        <xdr:cNvPr id="1054273" name="Diagramm 51">
          <a:extLst>
            <a:ext uri="{FF2B5EF4-FFF2-40B4-BE49-F238E27FC236}">
              <a16:creationId xmlns:a16="http://schemas.microsoft.com/office/drawing/2014/main" id="{00000000-0008-0000-0400-00004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0</xdr:colOff>
      <xdr:row>2</xdr:row>
      <xdr:rowOff>0</xdr:rowOff>
    </xdr:from>
    <xdr:to>
      <xdr:col>2</xdr:col>
      <xdr:colOff>1133475</xdr:colOff>
      <xdr:row>3</xdr:row>
      <xdr:rowOff>0</xdr:rowOff>
    </xdr:to>
    <xdr:graphicFrame macro="">
      <xdr:nvGraphicFramePr>
        <xdr:cNvPr id="1054274" name="Diagramm 52">
          <a:extLst>
            <a:ext uri="{FF2B5EF4-FFF2-40B4-BE49-F238E27FC236}">
              <a16:creationId xmlns:a16="http://schemas.microsoft.com/office/drawing/2014/main" id="{00000000-0008-0000-0400-00004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0</xdr:colOff>
      <xdr:row>3</xdr:row>
      <xdr:rowOff>0</xdr:rowOff>
    </xdr:from>
    <xdr:to>
      <xdr:col>2</xdr:col>
      <xdr:colOff>1133475</xdr:colOff>
      <xdr:row>4</xdr:row>
      <xdr:rowOff>0</xdr:rowOff>
    </xdr:to>
    <xdr:graphicFrame macro="">
      <xdr:nvGraphicFramePr>
        <xdr:cNvPr id="1054275" name="Diagramm 53">
          <a:extLst>
            <a:ext uri="{FF2B5EF4-FFF2-40B4-BE49-F238E27FC236}">
              <a16:creationId xmlns:a16="http://schemas.microsoft.com/office/drawing/2014/main" id="{00000000-0008-0000-0400-00004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0</xdr:colOff>
      <xdr:row>4</xdr:row>
      <xdr:rowOff>0</xdr:rowOff>
    </xdr:from>
    <xdr:to>
      <xdr:col>2</xdr:col>
      <xdr:colOff>1133475</xdr:colOff>
      <xdr:row>5</xdr:row>
      <xdr:rowOff>0</xdr:rowOff>
    </xdr:to>
    <xdr:graphicFrame macro="">
      <xdr:nvGraphicFramePr>
        <xdr:cNvPr id="1054276" name="Diagramm 54">
          <a:extLst>
            <a:ext uri="{FF2B5EF4-FFF2-40B4-BE49-F238E27FC236}">
              <a16:creationId xmlns:a16="http://schemas.microsoft.com/office/drawing/2014/main" id="{00000000-0008-0000-0400-00004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5</xdr:row>
      <xdr:rowOff>0</xdr:rowOff>
    </xdr:from>
    <xdr:to>
      <xdr:col>2</xdr:col>
      <xdr:colOff>1133475</xdr:colOff>
      <xdr:row>6</xdr:row>
      <xdr:rowOff>0</xdr:rowOff>
    </xdr:to>
    <xdr:graphicFrame macro="">
      <xdr:nvGraphicFramePr>
        <xdr:cNvPr id="1054277" name="Diagramm 55">
          <a:extLst>
            <a:ext uri="{FF2B5EF4-FFF2-40B4-BE49-F238E27FC236}">
              <a16:creationId xmlns:a16="http://schemas.microsoft.com/office/drawing/2014/main" id="{00000000-0008-0000-0400-000045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0</xdr:colOff>
      <xdr:row>6</xdr:row>
      <xdr:rowOff>0</xdr:rowOff>
    </xdr:from>
    <xdr:to>
      <xdr:col>2</xdr:col>
      <xdr:colOff>1133475</xdr:colOff>
      <xdr:row>7</xdr:row>
      <xdr:rowOff>0</xdr:rowOff>
    </xdr:to>
    <xdr:graphicFrame macro="">
      <xdr:nvGraphicFramePr>
        <xdr:cNvPr id="1054278" name="Diagramm 56">
          <a:extLst>
            <a:ext uri="{FF2B5EF4-FFF2-40B4-BE49-F238E27FC236}">
              <a16:creationId xmlns:a16="http://schemas.microsoft.com/office/drawing/2014/main" id="{00000000-0008-0000-0400-000046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0</xdr:colOff>
      <xdr:row>7</xdr:row>
      <xdr:rowOff>0</xdr:rowOff>
    </xdr:from>
    <xdr:to>
      <xdr:col>2</xdr:col>
      <xdr:colOff>1133475</xdr:colOff>
      <xdr:row>8</xdr:row>
      <xdr:rowOff>0</xdr:rowOff>
    </xdr:to>
    <xdr:graphicFrame macro="">
      <xdr:nvGraphicFramePr>
        <xdr:cNvPr id="1054279" name="Diagramm 57">
          <a:extLst>
            <a:ext uri="{FF2B5EF4-FFF2-40B4-BE49-F238E27FC236}">
              <a16:creationId xmlns:a16="http://schemas.microsoft.com/office/drawing/2014/main" id="{00000000-0008-0000-0400-000047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0</xdr:colOff>
      <xdr:row>8</xdr:row>
      <xdr:rowOff>0</xdr:rowOff>
    </xdr:from>
    <xdr:to>
      <xdr:col>2</xdr:col>
      <xdr:colOff>1133475</xdr:colOff>
      <xdr:row>9</xdr:row>
      <xdr:rowOff>0</xdr:rowOff>
    </xdr:to>
    <xdr:graphicFrame macro="">
      <xdr:nvGraphicFramePr>
        <xdr:cNvPr id="1054280" name="Diagramm 58">
          <a:extLst>
            <a:ext uri="{FF2B5EF4-FFF2-40B4-BE49-F238E27FC236}">
              <a16:creationId xmlns:a16="http://schemas.microsoft.com/office/drawing/2014/main" id="{00000000-0008-0000-0400-000048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0</xdr:colOff>
      <xdr:row>9</xdr:row>
      <xdr:rowOff>0</xdr:rowOff>
    </xdr:from>
    <xdr:to>
      <xdr:col>2</xdr:col>
      <xdr:colOff>1133475</xdr:colOff>
      <xdr:row>10</xdr:row>
      <xdr:rowOff>0</xdr:rowOff>
    </xdr:to>
    <xdr:graphicFrame macro="">
      <xdr:nvGraphicFramePr>
        <xdr:cNvPr id="1054281" name="Diagramm 59">
          <a:extLst>
            <a:ext uri="{FF2B5EF4-FFF2-40B4-BE49-F238E27FC236}">
              <a16:creationId xmlns:a16="http://schemas.microsoft.com/office/drawing/2014/main" id="{00000000-0008-0000-0400-000049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0</xdr:colOff>
      <xdr:row>10</xdr:row>
      <xdr:rowOff>0</xdr:rowOff>
    </xdr:from>
    <xdr:to>
      <xdr:col>2</xdr:col>
      <xdr:colOff>1133475</xdr:colOff>
      <xdr:row>11</xdr:row>
      <xdr:rowOff>0</xdr:rowOff>
    </xdr:to>
    <xdr:graphicFrame macro="">
      <xdr:nvGraphicFramePr>
        <xdr:cNvPr id="1054282" name="Diagramm 60">
          <a:extLst>
            <a:ext uri="{FF2B5EF4-FFF2-40B4-BE49-F238E27FC236}">
              <a16:creationId xmlns:a16="http://schemas.microsoft.com/office/drawing/2014/main" id="{00000000-0008-0000-0400-00004A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0</xdr:colOff>
      <xdr:row>11</xdr:row>
      <xdr:rowOff>0</xdr:rowOff>
    </xdr:from>
    <xdr:to>
      <xdr:col>2</xdr:col>
      <xdr:colOff>1133475</xdr:colOff>
      <xdr:row>12</xdr:row>
      <xdr:rowOff>0</xdr:rowOff>
    </xdr:to>
    <xdr:graphicFrame macro="">
      <xdr:nvGraphicFramePr>
        <xdr:cNvPr id="1054283" name="Diagramm 61">
          <a:extLst>
            <a:ext uri="{FF2B5EF4-FFF2-40B4-BE49-F238E27FC236}">
              <a16:creationId xmlns:a16="http://schemas.microsoft.com/office/drawing/2014/main" id="{00000000-0008-0000-0400-00004B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0</xdr:colOff>
      <xdr:row>12</xdr:row>
      <xdr:rowOff>0</xdr:rowOff>
    </xdr:from>
    <xdr:to>
      <xdr:col>2</xdr:col>
      <xdr:colOff>1133475</xdr:colOff>
      <xdr:row>13</xdr:row>
      <xdr:rowOff>0</xdr:rowOff>
    </xdr:to>
    <xdr:graphicFrame macro="">
      <xdr:nvGraphicFramePr>
        <xdr:cNvPr id="1054284" name="Diagramm 62">
          <a:extLst>
            <a:ext uri="{FF2B5EF4-FFF2-40B4-BE49-F238E27FC236}">
              <a16:creationId xmlns:a16="http://schemas.microsoft.com/office/drawing/2014/main" id="{00000000-0008-0000-0400-00004C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0</xdr:colOff>
      <xdr:row>13</xdr:row>
      <xdr:rowOff>0</xdr:rowOff>
    </xdr:from>
    <xdr:to>
      <xdr:col>2</xdr:col>
      <xdr:colOff>1133475</xdr:colOff>
      <xdr:row>14</xdr:row>
      <xdr:rowOff>0</xdr:rowOff>
    </xdr:to>
    <xdr:graphicFrame macro="">
      <xdr:nvGraphicFramePr>
        <xdr:cNvPr id="1054285" name="Diagramm 63">
          <a:extLst>
            <a:ext uri="{FF2B5EF4-FFF2-40B4-BE49-F238E27FC236}">
              <a16:creationId xmlns:a16="http://schemas.microsoft.com/office/drawing/2014/main" id="{00000000-0008-0000-0400-00004D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0</xdr:colOff>
      <xdr:row>14</xdr:row>
      <xdr:rowOff>0</xdr:rowOff>
    </xdr:from>
    <xdr:to>
      <xdr:col>2</xdr:col>
      <xdr:colOff>1133475</xdr:colOff>
      <xdr:row>15</xdr:row>
      <xdr:rowOff>0</xdr:rowOff>
    </xdr:to>
    <xdr:graphicFrame macro="">
      <xdr:nvGraphicFramePr>
        <xdr:cNvPr id="1054286" name="Diagramm 64">
          <a:extLst>
            <a:ext uri="{FF2B5EF4-FFF2-40B4-BE49-F238E27FC236}">
              <a16:creationId xmlns:a16="http://schemas.microsoft.com/office/drawing/2014/main" id="{00000000-0008-0000-0400-00004E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0</xdr:colOff>
      <xdr:row>15</xdr:row>
      <xdr:rowOff>0</xdr:rowOff>
    </xdr:from>
    <xdr:to>
      <xdr:col>2</xdr:col>
      <xdr:colOff>1133475</xdr:colOff>
      <xdr:row>16</xdr:row>
      <xdr:rowOff>0</xdr:rowOff>
    </xdr:to>
    <xdr:graphicFrame macro="">
      <xdr:nvGraphicFramePr>
        <xdr:cNvPr id="1054287" name="Diagramm 65">
          <a:extLst>
            <a:ext uri="{FF2B5EF4-FFF2-40B4-BE49-F238E27FC236}">
              <a16:creationId xmlns:a16="http://schemas.microsoft.com/office/drawing/2014/main" id="{00000000-0008-0000-0400-00004F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0</xdr:colOff>
      <xdr:row>16</xdr:row>
      <xdr:rowOff>0</xdr:rowOff>
    </xdr:from>
    <xdr:to>
      <xdr:col>2</xdr:col>
      <xdr:colOff>1133475</xdr:colOff>
      <xdr:row>17</xdr:row>
      <xdr:rowOff>0</xdr:rowOff>
    </xdr:to>
    <xdr:graphicFrame macro="">
      <xdr:nvGraphicFramePr>
        <xdr:cNvPr id="1054288" name="Diagramm 66">
          <a:extLst>
            <a:ext uri="{FF2B5EF4-FFF2-40B4-BE49-F238E27FC236}">
              <a16:creationId xmlns:a16="http://schemas.microsoft.com/office/drawing/2014/main" id="{00000000-0008-0000-0400-000050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17</xdr:row>
      <xdr:rowOff>0</xdr:rowOff>
    </xdr:from>
    <xdr:to>
      <xdr:col>2</xdr:col>
      <xdr:colOff>1133475</xdr:colOff>
      <xdr:row>18</xdr:row>
      <xdr:rowOff>0</xdr:rowOff>
    </xdr:to>
    <xdr:graphicFrame macro="">
      <xdr:nvGraphicFramePr>
        <xdr:cNvPr id="1054289" name="Diagramm 67">
          <a:extLst>
            <a:ext uri="{FF2B5EF4-FFF2-40B4-BE49-F238E27FC236}">
              <a16:creationId xmlns:a16="http://schemas.microsoft.com/office/drawing/2014/main" id="{00000000-0008-0000-0400-000051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0</xdr:colOff>
      <xdr:row>18</xdr:row>
      <xdr:rowOff>0</xdr:rowOff>
    </xdr:from>
    <xdr:to>
      <xdr:col>2</xdr:col>
      <xdr:colOff>1133475</xdr:colOff>
      <xdr:row>19</xdr:row>
      <xdr:rowOff>0</xdr:rowOff>
    </xdr:to>
    <xdr:graphicFrame macro="">
      <xdr:nvGraphicFramePr>
        <xdr:cNvPr id="1054290" name="Diagramm 68">
          <a:extLst>
            <a:ext uri="{FF2B5EF4-FFF2-40B4-BE49-F238E27FC236}">
              <a16:creationId xmlns:a16="http://schemas.microsoft.com/office/drawing/2014/main" id="{00000000-0008-0000-0400-000052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0</xdr:colOff>
      <xdr:row>20</xdr:row>
      <xdr:rowOff>0</xdr:rowOff>
    </xdr:from>
    <xdr:to>
      <xdr:col>2</xdr:col>
      <xdr:colOff>1133475</xdr:colOff>
      <xdr:row>21</xdr:row>
      <xdr:rowOff>0</xdr:rowOff>
    </xdr:to>
    <xdr:graphicFrame macro="">
      <xdr:nvGraphicFramePr>
        <xdr:cNvPr id="1054291" name="Diagramm 69">
          <a:extLst>
            <a:ext uri="{FF2B5EF4-FFF2-40B4-BE49-F238E27FC236}">
              <a16:creationId xmlns:a16="http://schemas.microsoft.com/office/drawing/2014/main" id="{00000000-0008-0000-0400-000053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0</xdr:colOff>
      <xdr:row>19</xdr:row>
      <xdr:rowOff>0</xdr:rowOff>
    </xdr:from>
    <xdr:to>
      <xdr:col>2</xdr:col>
      <xdr:colOff>1133475</xdr:colOff>
      <xdr:row>20</xdr:row>
      <xdr:rowOff>0</xdr:rowOff>
    </xdr:to>
    <xdr:graphicFrame macro="">
      <xdr:nvGraphicFramePr>
        <xdr:cNvPr id="1054292" name="Diagramm 75">
          <a:extLst>
            <a:ext uri="{FF2B5EF4-FFF2-40B4-BE49-F238E27FC236}">
              <a16:creationId xmlns:a16="http://schemas.microsoft.com/office/drawing/2014/main" id="{00000000-0008-0000-0400-00005416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L49"/>
  <sheetViews>
    <sheetView showGridLines="0" showRowColHeaders="0" tabSelected="1" topLeftCell="A29" zoomScale="124" zoomScaleNormal="124" workbookViewId="0">
      <selection activeCell="U2" sqref="U2:U4"/>
    </sheetView>
  </sheetViews>
  <sheetFormatPr defaultColWidth="11.42578125" defaultRowHeight="12.75"/>
  <cols>
    <col min="1" max="1" width="10.7109375" customWidth="1"/>
    <col min="2" max="2" width="4.42578125" customWidth="1"/>
    <col min="3" max="3" width="49.140625" customWidth="1"/>
    <col min="4" max="4" width="1.42578125" customWidth="1"/>
    <col min="5" max="5" width="3.7109375" customWidth="1"/>
    <col min="6" max="7" width="1.42578125" customWidth="1"/>
    <col min="8" max="8" width="3.7109375" customWidth="1"/>
    <col min="9" max="10" width="1.42578125" customWidth="1"/>
    <col min="11" max="11" width="3.7109375" customWidth="1"/>
    <col min="12" max="13" width="1.42578125" customWidth="1"/>
    <col min="14" max="14" width="3.7109375" customWidth="1"/>
    <col min="15" max="16" width="1.42578125" customWidth="1"/>
    <col min="17" max="17" width="3.7109375" customWidth="1"/>
    <col min="18" max="18" width="1.42578125" customWidth="1"/>
    <col min="19" max="19" width="2" customWidth="1"/>
    <col min="20" max="20" width="5.7109375" customWidth="1"/>
    <col min="21" max="21" width="73.28515625" customWidth="1"/>
    <col min="22" max="114" width="5.7109375" customWidth="1"/>
  </cols>
  <sheetData>
    <row r="1" spans="2:38" ht="16.5" customHeight="1">
      <c r="B1" s="62"/>
      <c r="C1" s="62"/>
      <c r="D1" s="62"/>
      <c r="E1" s="62"/>
      <c r="F1" s="62"/>
      <c r="G1" s="62"/>
      <c r="H1" s="62"/>
      <c r="I1" s="62"/>
      <c r="J1" s="62"/>
      <c r="K1" s="62"/>
      <c r="L1" s="62"/>
      <c r="M1" s="62"/>
      <c r="N1" s="62"/>
      <c r="O1" s="62"/>
      <c r="P1" s="62"/>
      <c r="Q1" s="62"/>
      <c r="R1" s="62"/>
    </row>
    <row r="2" spans="2:38" ht="88.5" customHeight="1">
      <c r="B2" s="50" t="s">
        <v>0</v>
      </c>
      <c r="C2" s="50"/>
      <c r="D2" s="50"/>
      <c r="E2" s="50"/>
      <c r="F2" s="50"/>
      <c r="G2" s="50"/>
      <c r="H2" s="50"/>
      <c r="I2" s="50"/>
      <c r="J2" s="50"/>
      <c r="K2" s="50"/>
      <c r="L2" s="50"/>
      <c r="M2" s="50"/>
      <c r="N2" s="50"/>
      <c r="O2" s="50"/>
      <c r="P2" s="50"/>
      <c r="Q2" s="50"/>
      <c r="R2" s="50"/>
      <c r="U2" s="61" t="s">
        <v>1</v>
      </c>
    </row>
    <row r="3" spans="2:38" ht="24.75" customHeight="1">
      <c r="B3" s="51" t="s">
        <v>2</v>
      </c>
      <c r="C3" s="51"/>
      <c r="D3" s="51"/>
      <c r="E3" s="51"/>
      <c r="F3" s="51"/>
      <c r="G3" s="51"/>
      <c r="H3" s="51"/>
      <c r="I3" s="51"/>
      <c r="J3" s="51"/>
      <c r="K3" s="51"/>
      <c r="L3" s="51"/>
      <c r="M3" s="51"/>
      <c r="N3" s="51"/>
      <c r="O3" s="51"/>
      <c r="P3" s="51"/>
      <c r="Q3" s="51"/>
      <c r="R3" s="51"/>
      <c r="U3" s="61"/>
    </row>
    <row r="4" spans="2:38" ht="212.25" customHeight="1">
      <c r="B4" s="52" t="s">
        <v>3</v>
      </c>
      <c r="C4" s="52"/>
      <c r="D4" s="52"/>
      <c r="E4" s="52"/>
      <c r="F4" s="52"/>
      <c r="G4" s="52"/>
      <c r="H4" s="52"/>
      <c r="I4" s="52"/>
      <c r="J4" s="52"/>
      <c r="K4" s="52"/>
      <c r="L4" s="52"/>
      <c r="M4" s="52"/>
      <c r="N4" s="52"/>
      <c r="O4" s="52"/>
      <c r="P4" s="52"/>
      <c r="Q4" s="52"/>
      <c r="R4" s="52"/>
      <c r="U4" s="61"/>
    </row>
    <row r="5" spans="2:38" ht="23.25" customHeight="1">
      <c r="B5" s="53"/>
      <c r="C5" s="53"/>
      <c r="D5" s="53"/>
      <c r="E5" s="53"/>
      <c r="F5" s="53"/>
      <c r="G5" s="53"/>
      <c r="H5" s="53"/>
      <c r="I5" s="53"/>
      <c r="J5" s="53"/>
      <c r="K5" s="53"/>
      <c r="L5" s="53"/>
      <c r="M5" s="53"/>
      <c r="N5" s="53"/>
      <c r="O5" s="53"/>
      <c r="P5" s="53"/>
      <c r="Q5" s="53"/>
      <c r="R5" s="53"/>
      <c r="U5" s="1"/>
    </row>
    <row r="6" spans="2:38" ht="57.75" customHeight="1">
      <c r="B6" s="2"/>
      <c r="C6" s="3"/>
      <c r="D6" s="55" t="s">
        <v>4</v>
      </c>
      <c r="E6" s="55"/>
      <c r="F6" s="55"/>
      <c r="G6" s="55" t="s">
        <v>5</v>
      </c>
      <c r="H6" s="55"/>
      <c r="I6" s="55"/>
      <c r="J6" s="55" t="s">
        <v>6</v>
      </c>
      <c r="K6" s="55"/>
      <c r="L6" s="55"/>
      <c r="M6" s="55" t="s">
        <v>7</v>
      </c>
      <c r="N6" s="55"/>
      <c r="O6" s="55"/>
      <c r="P6" s="55" t="s">
        <v>8</v>
      </c>
      <c r="Q6" s="55"/>
      <c r="R6" s="55"/>
    </row>
    <row r="7" spans="2:38" ht="15" customHeight="1">
      <c r="B7" s="47">
        <v>1</v>
      </c>
      <c r="C7" s="48" t="s">
        <v>9</v>
      </c>
      <c r="D7" s="49"/>
      <c r="E7" s="49"/>
      <c r="F7" s="49"/>
      <c r="G7" s="49"/>
      <c r="H7" s="49"/>
      <c r="I7" s="49"/>
      <c r="J7" s="49"/>
      <c r="K7" s="49"/>
      <c r="L7" s="49"/>
      <c r="M7" s="49"/>
      <c r="N7" s="49"/>
      <c r="O7" s="49"/>
      <c r="P7" s="49"/>
      <c r="Q7" s="49"/>
      <c r="R7" s="49"/>
      <c r="S7" s="4"/>
      <c r="T7" s="5"/>
      <c r="U7" s="5"/>
      <c r="V7" s="5"/>
      <c r="W7" s="5"/>
      <c r="X7" s="5"/>
      <c r="Y7" s="5"/>
      <c r="Z7" s="5"/>
      <c r="AA7" s="5"/>
      <c r="AB7" s="5"/>
      <c r="AC7" s="5"/>
      <c r="AD7" s="5"/>
      <c r="AE7" s="5"/>
      <c r="AF7" s="5"/>
      <c r="AG7" s="5"/>
      <c r="AH7" s="5"/>
      <c r="AI7" s="5"/>
      <c r="AJ7" s="5"/>
      <c r="AK7" s="5"/>
      <c r="AL7" s="5"/>
    </row>
    <row r="8" spans="2:38" ht="20.100000000000001" customHeight="1">
      <c r="B8" s="47"/>
      <c r="C8" s="48"/>
      <c r="D8" s="6"/>
      <c r="E8" s="7">
        <v>1</v>
      </c>
      <c r="F8" s="8"/>
      <c r="G8" s="6"/>
      <c r="H8" s="7">
        <v>2</v>
      </c>
      <c r="I8" s="8"/>
      <c r="J8" s="6"/>
      <c r="K8" s="7">
        <v>3</v>
      </c>
      <c r="L8" s="8"/>
      <c r="M8" s="6"/>
      <c r="N8" s="7">
        <v>4</v>
      </c>
      <c r="O8" s="8"/>
      <c r="P8" s="6"/>
      <c r="Q8" s="7">
        <v>0</v>
      </c>
      <c r="R8" s="8"/>
      <c r="S8" s="4"/>
      <c r="T8" s="5"/>
      <c r="U8" s="5"/>
      <c r="V8" s="5"/>
      <c r="W8" s="5"/>
      <c r="X8" s="5"/>
      <c r="Y8" s="5"/>
      <c r="Z8" s="5"/>
      <c r="AA8" s="5"/>
      <c r="AB8" s="5"/>
      <c r="AC8" s="5"/>
      <c r="AD8" s="5"/>
      <c r="AE8" s="5"/>
      <c r="AF8" s="5"/>
      <c r="AG8" s="5"/>
      <c r="AH8" s="5"/>
      <c r="AI8" s="5"/>
      <c r="AJ8" s="5"/>
      <c r="AK8" s="5"/>
      <c r="AL8" s="5"/>
    </row>
    <row r="9" spans="2:38" ht="15" customHeight="1">
      <c r="B9" s="47"/>
      <c r="C9" s="48"/>
      <c r="D9" s="54"/>
      <c r="E9" s="54"/>
      <c r="F9" s="54"/>
      <c r="G9" s="54"/>
      <c r="H9" s="54"/>
      <c r="I9" s="54"/>
      <c r="J9" s="54"/>
      <c r="K9" s="54"/>
      <c r="L9" s="54"/>
      <c r="M9" s="54"/>
      <c r="N9" s="54"/>
      <c r="O9" s="54"/>
      <c r="P9" s="54"/>
      <c r="Q9" s="54"/>
      <c r="R9" s="54"/>
      <c r="S9" s="4"/>
      <c r="T9" s="5"/>
      <c r="U9" s="5"/>
      <c r="V9" s="5"/>
      <c r="W9" s="5"/>
      <c r="X9" s="5"/>
      <c r="Y9" s="5"/>
      <c r="Z9" s="5"/>
      <c r="AA9" s="5"/>
      <c r="AB9" s="5"/>
      <c r="AC9" s="5"/>
      <c r="AD9" s="5"/>
      <c r="AE9" s="5"/>
      <c r="AF9" s="5"/>
      <c r="AG9" s="5"/>
      <c r="AH9" s="5"/>
      <c r="AI9" s="5"/>
      <c r="AJ9" s="5"/>
      <c r="AK9" s="5"/>
      <c r="AL9" s="5"/>
    </row>
    <row r="10" spans="2:38" ht="15" customHeight="1">
      <c r="B10" s="47">
        <v>2</v>
      </c>
      <c r="C10" s="48" t="s">
        <v>10</v>
      </c>
      <c r="D10" s="49"/>
      <c r="E10" s="49"/>
      <c r="F10" s="49"/>
      <c r="G10" s="49"/>
      <c r="H10" s="49"/>
      <c r="I10" s="49"/>
      <c r="J10" s="49"/>
      <c r="K10" s="49"/>
      <c r="L10" s="49"/>
      <c r="M10" s="49"/>
      <c r="N10" s="49"/>
      <c r="O10" s="49"/>
      <c r="P10" s="49"/>
      <c r="Q10" s="49"/>
      <c r="R10" s="49"/>
    </row>
    <row r="11" spans="2:38" ht="20.100000000000001" customHeight="1">
      <c r="B11" s="47"/>
      <c r="C11" s="48"/>
      <c r="D11" s="6"/>
      <c r="E11" s="7">
        <v>1</v>
      </c>
      <c r="F11" s="8"/>
      <c r="G11" s="6"/>
      <c r="H11" s="7">
        <v>2</v>
      </c>
      <c r="I11" s="8"/>
      <c r="J11" s="6"/>
      <c r="K11" s="7">
        <v>3</v>
      </c>
      <c r="L11" s="8"/>
      <c r="M11" s="6"/>
      <c r="N11" s="7">
        <v>4</v>
      </c>
      <c r="O11" s="8"/>
      <c r="P11" s="6"/>
      <c r="Q11" s="7">
        <v>0</v>
      </c>
      <c r="R11" s="8"/>
    </row>
    <row r="12" spans="2:38" ht="15" customHeight="1">
      <c r="B12" s="47"/>
      <c r="C12" s="48"/>
      <c r="D12" s="54"/>
      <c r="E12" s="54"/>
      <c r="F12" s="54"/>
      <c r="G12" s="54"/>
      <c r="H12" s="54"/>
      <c r="I12" s="54"/>
      <c r="J12" s="54"/>
      <c r="K12" s="54"/>
      <c r="L12" s="54"/>
      <c r="M12" s="54"/>
      <c r="N12" s="54"/>
      <c r="O12" s="54"/>
      <c r="P12" s="54"/>
      <c r="Q12" s="54"/>
      <c r="R12" s="54"/>
    </row>
    <row r="13" spans="2:38" ht="15" customHeight="1">
      <c r="B13" s="47">
        <v>3</v>
      </c>
      <c r="C13" s="56" t="s">
        <v>11</v>
      </c>
      <c r="D13" s="49"/>
      <c r="E13" s="49"/>
      <c r="F13" s="49"/>
      <c r="G13" s="49"/>
      <c r="H13" s="49"/>
      <c r="I13" s="49"/>
      <c r="J13" s="49"/>
      <c r="K13" s="49"/>
      <c r="L13" s="49"/>
      <c r="M13" s="49"/>
      <c r="N13" s="49"/>
      <c r="O13" s="49"/>
      <c r="P13" s="49"/>
      <c r="Q13" s="49"/>
      <c r="R13" s="49"/>
    </row>
    <row r="14" spans="2:38" ht="20.100000000000001" customHeight="1">
      <c r="B14" s="47"/>
      <c r="C14" s="57"/>
      <c r="D14" s="6"/>
      <c r="E14" s="7">
        <v>1</v>
      </c>
      <c r="F14" s="8"/>
      <c r="G14" s="6"/>
      <c r="H14" s="7">
        <v>2</v>
      </c>
      <c r="I14" s="8"/>
      <c r="J14" s="6"/>
      <c r="K14" s="7">
        <v>3</v>
      </c>
      <c r="L14" s="8"/>
      <c r="M14" s="6"/>
      <c r="N14" s="7">
        <v>4</v>
      </c>
      <c r="O14" s="8"/>
      <c r="P14" s="6"/>
      <c r="Q14" s="7">
        <v>0</v>
      </c>
      <c r="R14" s="8"/>
    </row>
    <row r="15" spans="2:38" ht="15" customHeight="1">
      <c r="B15" s="47"/>
      <c r="C15" s="57"/>
      <c r="D15" s="54"/>
      <c r="E15" s="54"/>
      <c r="F15" s="54"/>
      <c r="G15" s="54"/>
      <c r="H15" s="54"/>
      <c r="I15" s="54"/>
      <c r="J15" s="54"/>
      <c r="K15" s="54"/>
      <c r="L15" s="54"/>
      <c r="M15" s="54"/>
      <c r="N15" s="54"/>
      <c r="O15" s="54"/>
      <c r="P15" s="54"/>
      <c r="Q15" s="54"/>
      <c r="R15" s="54"/>
    </row>
    <row r="16" spans="2:38" ht="15" customHeight="1">
      <c r="B16" s="47">
        <v>4</v>
      </c>
      <c r="C16" s="48" t="s">
        <v>12</v>
      </c>
      <c r="D16" s="49"/>
      <c r="E16" s="49"/>
      <c r="F16" s="49"/>
      <c r="G16" s="49"/>
      <c r="H16" s="49"/>
      <c r="I16" s="49"/>
      <c r="J16" s="49"/>
      <c r="K16" s="49"/>
      <c r="L16" s="49"/>
      <c r="M16" s="49"/>
      <c r="N16" s="49"/>
      <c r="O16" s="49"/>
      <c r="P16" s="49"/>
      <c r="Q16" s="49"/>
      <c r="R16" s="49"/>
    </row>
    <row r="17" spans="2:18" ht="20.100000000000001" customHeight="1">
      <c r="B17" s="47"/>
      <c r="C17" s="48"/>
      <c r="D17" s="6"/>
      <c r="E17" s="7">
        <v>1</v>
      </c>
      <c r="F17" s="8"/>
      <c r="G17" s="6"/>
      <c r="H17" s="7">
        <v>2</v>
      </c>
      <c r="I17" s="8"/>
      <c r="J17" s="6"/>
      <c r="K17" s="7">
        <v>3</v>
      </c>
      <c r="L17" s="8"/>
      <c r="M17" s="6"/>
      <c r="N17" s="7">
        <v>4</v>
      </c>
      <c r="O17" s="8"/>
      <c r="P17" s="6"/>
      <c r="Q17" s="7">
        <v>0</v>
      </c>
      <c r="R17" s="8"/>
    </row>
    <row r="18" spans="2:18" ht="15" customHeight="1">
      <c r="B18" s="47"/>
      <c r="C18" s="48"/>
      <c r="D18" s="54"/>
      <c r="E18" s="54"/>
      <c r="F18" s="54"/>
      <c r="G18" s="54"/>
      <c r="H18" s="54"/>
      <c r="I18" s="54"/>
      <c r="J18" s="54"/>
      <c r="K18" s="54"/>
      <c r="L18" s="54"/>
      <c r="M18" s="54"/>
      <c r="N18" s="54"/>
      <c r="O18" s="54"/>
      <c r="P18" s="54"/>
      <c r="Q18" s="54"/>
      <c r="R18" s="54"/>
    </row>
    <row r="19" spans="2:18" ht="15" customHeight="1">
      <c r="B19" s="47">
        <v>5</v>
      </c>
      <c r="C19" s="48" t="s">
        <v>13</v>
      </c>
      <c r="D19" s="49"/>
      <c r="E19" s="49"/>
      <c r="F19" s="49"/>
      <c r="G19" s="49"/>
      <c r="H19" s="49"/>
      <c r="I19" s="49"/>
      <c r="J19" s="49"/>
      <c r="K19" s="49"/>
      <c r="L19" s="49"/>
      <c r="M19" s="49"/>
      <c r="N19" s="49"/>
      <c r="O19" s="49"/>
      <c r="P19" s="49"/>
      <c r="Q19" s="49"/>
      <c r="R19" s="49"/>
    </row>
    <row r="20" spans="2:18" ht="20.100000000000001" customHeight="1">
      <c r="B20" s="47"/>
      <c r="C20" s="48"/>
      <c r="D20" s="6"/>
      <c r="E20" s="7">
        <v>1</v>
      </c>
      <c r="F20" s="8"/>
      <c r="G20" s="6"/>
      <c r="H20" s="7">
        <v>2</v>
      </c>
      <c r="I20" s="8"/>
      <c r="J20" s="6"/>
      <c r="K20" s="7">
        <v>3</v>
      </c>
      <c r="L20" s="8"/>
      <c r="M20" s="6"/>
      <c r="N20" s="7">
        <v>4</v>
      </c>
      <c r="O20" s="8"/>
      <c r="P20" s="6"/>
      <c r="Q20" s="7">
        <v>0</v>
      </c>
      <c r="R20" s="8"/>
    </row>
    <row r="21" spans="2:18" ht="15" customHeight="1">
      <c r="B21" s="47"/>
      <c r="C21" s="48"/>
      <c r="D21" s="54"/>
      <c r="E21" s="54"/>
      <c r="F21" s="54"/>
      <c r="G21" s="54"/>
      <c r="H21" s="54"/>
      <c r="I21" s="54"/>
      <c r="J21" s="54"/>
      <c r="K21" s="54"/>
      <c r="L21" s="54"/>
      <c r="M21" s="54"/>
      <c r="N21" s="54"/>
      <c r="O21" s="54"/>
      <c r="P21" s="54"/>
      <c r="Q21" s="54"/>
      <c r="R21" s="54"/>
    </row>
    <row r="22" spans="2:18" ht="15" customHeight="1">
      <c r="B22" s="47">
        <v>6</v>
      </c>
      <c r="C22" s="48" t="s">
        <v>14</v>
      </c>
      <c r="D22" s="49"/>
      <c r="E22" s="49"/>
      <c r="F22" s="49"/>
      <c r="G22" s="49"/>
      <c r="H22" s="49"/>
      <c r="I22" s="49"/>
      <c r="J22" s="49"/>
      <c r="K22" s="49"/>
      <c r="L22" s="49"/>
      <c r="M22" s="49"/>
      <c r="N22" s="49"/>
      <c r="O22" s="49"/>
      <c r="P22" s="49"/>
      <c r="Q22" s="49"/>
      <c r="R22" s="49"/>
    </row>
    <row r="23" spans="2:18" ht="20.100000000000001" customHeight="1">
      <c r="B23" s="47"/>
      <c r="C23" s="48"/>
      <c r="D23" s="6"/>
      <c r="E23" s="7">
        <v>1</v>
      </c>
      <c r="F23" s="8"/>
      <c r="G23" s="6"/>
      <c r="H23" s="7">
        <v>2</v>
      </c>
      <c r="I23" s="8"/>
      <c r="J23" s="6"/>
      <c r="K23" s="7">
        <v>3</v>
      </c>
      <c r="L23" s="8"/>
      <c r="M23" s="6"/>
      <c r="N23" s="7">
        <v>4</v>
      </c>
      <c r="O23" s="8"/>
      <c r="P23" s="6"/>
      <c r="Q23" s="7">
        <v>0</v>
      </c>
      <c r="R23" s="8"/>
    </row>
    <row r="24" spans="2:18" ht="15" customHeight="1">
      <c r="B24" s="47"/>
      <c r="C24" s="48"/>
      <c r="D24" s="54"/>
      <c r="E24" s="54"/>
      <c r="F24" s="54"/>
      <c r="G24" s="54"/>
      <c r="H24" s="54"/>
      <c r="I24" s="54"/>
      <c r="J24" s="54"/>
      <c r="K24" s="54"/>
      <c r="L24" s="54"/>
      <c r="M24" s="54"/>
      <c r="N24" s="54"/>
      <c r="O24" s="54"/>
      <c r="P24" s="54"/>
      <c r="Q24" s="54"/>
      <c r="R24" s="54"/>
    </row>
    <row r="25" spans="2:18" ht="15" customHeight="1">
      <c r="B25" s="47">
        <v>7</v>
      </c>
      <c r="C25" s="48" t="s">
        <v>15</v>
      </c>
      <c r="D25" s="49"/>
      <c r="E25" s="49"/>
      <c r="F25" s="49"/>
      <c r="G25" s="49"/>
      <c r="H25" s="49"/>
      <c r="I25" s="49"/>
      <c r="J25" s="49"/>
      <c r="K25" s="49"/>
      <c r="L25" s="49"/>
      <c r="M25" s="49"/>
      <c r="N25" s="49"/>
      <c r="O25" s="49"/>
      <c r="P25" s="49"/>
      <c r="Q25" s="49"/>
      <c r="R25" s="49"/>
    </row>
    <row r="26" spans="2:18" ht="20.100000000000001" customHeight="1">
      <c r="B26" s="47"/>
      <c r="C26" s="48"/>
      <c r="D26" s="6"/>
      <c r="E26" s="7">
        <v>1</v>
      </c>
      <c r="F26" s="8"/>
      <c r="G26" s="6"/>
      <c r="H26" s="7">
        <v>2</v>
      </c>
      <c r="I26" s="8"/>
      <c r="J26" s="6"/>
      <c r="K26" s="7">
        <v>3</v>
      </c>
      <c r="L26" s="8"/>
      <c r="M26" s="6"/>
      <c r="N26" s="7">
        <v>4</v>
      </c>
      <c r="O26" s="8"/>
      <c r="P26" s="6"/>
      <c r="Q26" s="7">
        <v>0</v>
      </c>
      <c r="R26" s="8"/>
    </row>
    <row r="27" spans="2:18" ht="15" customHeight="1">
      <c r="B27" s="47"/>
      <c r="C27" s="48"/>
      <c r="D27" s="54"/>
      <c r="E27" s="54"/>
      <c r="F27" s="54"/>
      <c r="G27" s="54"/>
      <c r="H27" s="54"/>
      <c r="I27" s="54"/>
      <c r="J27" s="54"/>
      <c r="K27" s="54"/>
      <c r="L27" s="54"/>
      <c r="M27" s="54"/>
      <c r="N27" s="54"/>
      <c r="O27" s="54"/>
      <c r="P27" s="54"/>
      <c r="Q27" s="54"/>
      <c r="R27" s="54"/>
    </row>
    <row r="28" spans="2:18" ht="15" customHeight="1">
      <c r="B28" s="47">
        <v>8</v>
      </c>
      <c r="C28" s="48" t="s">
        <v>16</v>
      </c>
      <c r="D28" s="49"/>
      <c r="E28" s="49"/>
      <c r="F28" s="49"/>
      <c r="G28" s="49"/>
      <c r="H28" s="49"/>
      <c r="I28" s="49"/>
      <c r="J28" s="49"/>
      <c r="K28" s="49"/>
      <c r="L28" s="49"/>
      <c r="M28" s="49"/>
      <c r="N28" s="49"/>
      <c r="O28" s="49"/>
      <c r="P28" s="49"/>
      <c r="Q28" s="49"/>
      <c r="R28" s="49"/>
    </row>
    <row r="29" spans="2:18" ht="20.100000000000001" customHeight="1">
      <c r="B29" s="47"/>
      <c r="C29" s="48"/>
      <c r="D29" s="6"/>
      <c r="E29" s="7">
        <v>1</v>
      </c>
      <c r="F29" s="8"/>
      <c r="G29" s="6"/>
      <c r="H29" s="7">
        <v>2</v>
      </c>
      <c r="I29" s="8"/>
      <c r="J29" s="6"/>
      <c r="K29" s="7">
        <v>3</v>
      </c>
      <c r="L29" s="8"/>
      <c r="M29" s="6"/>
      <c r="N29" s="7">
        <v>4</v>
      </c>
      <c r="O29" s="8"/>
      <c r="P29" s="6"/>
      <c r="Q29" s="7">
        <v>0</v>
      </c>
      <c r="R29" s="8"/>
    </row>
    <row r="30" spans="2:18" ht="15" customHeight="1">
      <c r="B30" s="47"/>
      <c r="C30" s="48"/>
      <c r="D30" s="54"/>
      <c r="E30" s="54"/>
      <c r="F30" s="54"/>
      <c r="G30" s="54"/>
      <c r="H30" s="54"/>
      <c r="I30" s="54"/>
      <c r="J30" s="54"/>
      <c r="K30" s="54"/>
      <c r="L30" s="54"/>
      <c r="M30" s="54"/>
      <c r="N30" s="54"/>
      <c r="O30" s="54"/>
      <c r="P30" s="54"/>
      <c r="Q30" s="54"/>
      <c r="R30" s="54"/>
    </row>
    <row r="31" spans="2:18" ht="15" customHeight="1">
      <c r="B31" s="47">
        <v>9</v>
      </c>
      <c r="C31" s="48" t="s">
        <v>17</v>
      </c>
      <c r="D31" s="49"/>
      <c r="E31" s="49"/>
      <c r="F31" s="49"/>
      <c r="G31" s="49"/>
      <c r="H31" s="49"/>
      <c r="I31" s="49"/>
      <c r="J31" s="49"/>
      <c r="K31" s="49"/>
      <c r="L31" s="49"/>
      <c r="M31" s="49"/>
      <c r="N31" s="49"/>
      <c r="O31" s="49"/>
      <c r="P31" s="49"/>
      <c r="Q31" s="49"/>
      <c r="R31" s="49"/>
    </row>
    <row r="32" spans="2:18" ht="20.100000000000001" customHeight="1">
      <c r="B32" s="47"/>
      <c r="C32" s="48"/>
      <c r="D32" s="6"/>
      <c r="E32" s="7">
        <v>1</v>
      </c>
      <c r="F32" s="8"/>
      <c r="G32" s="6"/>
      <c r="H32" s="7">
        <v>2</v>
      </c>
      <c r="I32" s="8"/>
      <c r="J32" s="6"/>
      <c r="K32" s="7">
        <v>3</v>
      </c>
      <c r="L32" s="8"/>
      <c r="M32" s="6"/>
      <c r="N32" s="7">
        <v>4</v>
      </c>
      <c r="O32" s="8"/>
      <c r="P32" s="6"/>
      <c r="Q32" s="7">
        <v>0</v>
      </c>
      <c r="R32" s="8"/>
    </row>
    <row r="33" spans="2:18" ht="15" customHeight="1">
      <c r="B33" s="47"/>
      <c r="C33" s="48"/>
      <c r="D33" s="54"/>
      <c r="E33" s="54"/>
      <c r="F33" s="54"/>
      <c r="G33" s="54"/>
      <c r="H33" s="54"/>
      <c r="I33" s="54"/>
      <c r="J33" s="54"/>
      <c r="K33" s="54"/>
      <c r="L33" s="54"/>
      <c r="M33" s="54"/>
      <c r="N33" s="54"/>
      <c r="O33" s="54"/>
      <c r="P33" s="54"/>
      <c r="Q33" s="54"/>
      <c r="R33" s="54"/>
    </row>
    <row r="34" spans="2:18" ht="15" customHeight="1">
      <c r="B34" s="47">
        <v>10</v>
      </c>
      <c r="C34" s="48" t="s">
        <v>18</v>
      </c>
      <c r="D34" s="49"/>
      <c r="E34" s="49"/>
      <c r="F34" s="49"/>
      <c r="G34" s="49"/>
      <c r="H34" s="49"/>
      <c r="I34" s="49"/>
      <c r="J34" s="49"/>
      <c r="K34" s="49"/>
      <c r="L34" s="49"/>
      <c r="M34" s="49"/>
      <c r="N34" s="49"/>
      <c r="O34" s="49"/>
      <c r="P34" s="49"/>
      <c r="Q34" s="49"/>
      <c r="R34" s="49"/>
    </row>
    <row r="35" spans="2:18" ht="20.100000000000001" customHeight="1">
      <c r="B35" s="47"/>
      <c r="C35" s="48"/>
      <c r="D35" s="6"/>
      <c r="E35" s="7">
        <v>1</v>
      </c>
      <c r="F35" s="8"/>
      <c r="G35" s="6"/>
      <c r="H35" s="7">
        <v>2</v>
      </c>
      <c r="I35" s="8"/>
      <c r="J35" s="6"/>
      <c r="K35" s="7">
        <v>3</v>
      </c>
      <c r="L35" s="8"/>
      <c r="M35" s="6"/>
      <c r="N35" s="7">
        <v>4</v>
      </c>
      <c r="O35" s="8"/>
      <c r="P35" s="6"/>
      <c r="Q35" s="7">
        <v>0</v>
      </c>
      <c r="R35" s="8"/>
    </row>
    <row r="36" spans="2:18" ht="15" customHeight="1">
      <c r="B36" s="47"/>
      <c r="C36" s="48"/>
      <c r="D36" s="54"/>
      <c r="E36" s="54"/>
      <c r="F36" s="54"/>
      <c r="G36" s="54"/>
      <c r="H36" s="54"/>
      <c r="I36" s="54"/>
      <c r="J36" s="54"/>
      <c r="K36" s="54"/>
      <c r="L36" s="54"/>
      <c r="M36" s="54"/>
      <c r="N36" s="54"/>
      <c r="O36" s="54"/>
      <c r="P36" s="54"/>
      <c r="Q36" s="54"/>
      <c r="R36" s="54"/>
    </row>
    <row r="37" spans="2:18" ht="57.75" customHeight="1">
      <c r="B37" s="42"/>
      <c r="C37" s="46"/>
      <c r="D37" s="55" t="s">
        <v>4</v>
      </c>
      <c r="E37" s="55"/>
      <c r="F37" s="55"/>
      <c r="G37" s="55" t="s">
        <v>5</v>
      </c>
      <c r="H37" s="55"/>
      <c r="I37" s="55"/>
      <c r="J37" s="55" t="s">
        <v>6</v>
      </c>
      <c r="K37" s="55"/>
      <c r="L37" s="55"/>
      <c r="M37" s="55" t="s">
        <v>7</v>
      </c>
      <c r="N37" s="55"/>
      <c r="O37" s="55"/>
      <c r="P37" s="55" t="s">
        <v>8</v>
      </c>
      <c r="Q37" s="55"/>
      <c r="R37" s="55"/>
    </row>
    <row r="38" spans="2:18" ht="15" customHeight="1">
      <c r="B38" s="47">
        <v>11</v>
      </c>
      <c r="C38" s="48" t="s">
        <v>19</v>
      </c>
      <c r="D38" s="49"/>
      <c r="E38" s="49"/>
      <c r="F38" s="49"/>
      <c r="G38" s="49"/>
      <c r="H38" s="49"/>
      <c r="I38" s="49"/>
      <c r="J38" s="49"/>
      <c r="K38" s="49"/>
      <c r="L38" s="49"/>
      <c r="M38" s="49"/>
      <c r="N38" s="49"/>
      <c r="O38" s="49"/>
      <c r="P38" s="49"/>
      <c r="Q38" s="49"/>
      <c r="R38" s="49"/>
    </row>
    <row r="39" spans="2:18" ht="20.100000000000001" customHeight="1">
      <c r="B39" s="47"/>
      <c r="C39" s="48"/>
      <c r="D39" s="6"/>
      <c r="E39" s="7">
        <v>1</v>
      </c>
      <c r="F39" s="8"/>
      <c r="G39" s="6"/>
      <c r="H39" s="7">
        <v>2</v>
      </c>
      <c r="I39" s="8"/>
      <c r="J39" s="6"/>
      <c r="K39" s="7">
        <v>3</v>
      </c>
      <c r="L39" s="8"/>
      <c r="M39" s="6"/>
      <c r="N39" s="7">
        <v>4</v>
      </c>
      <c r="O39" s="8"/>
      <c r="P39" s="6"/>
      <c r="Q39" s="7">
        <v>0</v>
      </c>
      <c r="R39" s="8"/>
    </row>
    <row r="40" spans="2:18" ht="15" customHeight="1">
      <c r="B40" s="47"/>
      <c r="C40" s="48"/>
      <c r="D40" s="54"/>
      <c r="E40" s="54"/>
      <c r="F40" s="54"/>
      <c r="G40" s="54"/>
      <c r="H40" s="54"/>
      <c r="I40" s="54"/>
      <c r="J40" s="54"/>
      <c r="K40" s="54"/>
      <c r="L40" s="54"/>
      <c r="M40" s="54"/>
      <c r="N40" s="54"/>
      <c r="O40" s="54"/>
      <c r="P40" s="54"/>
      <c r="Q40" s="54"/>
      <c r="R40" s="54"/>
    </row>
    <row r="41" spans="2:18" ht="15" customHeight="1">
      <c r="B41" s="47">
        <v>12</v>
      </c>
      <c r="C41" s="48" t="s">
        <v>20</v>
      </c>
      <c r="D41" s="49"/>
      <c r="E41" s="49"/>
      <c r="F41" s="49"/>
      <c r="G41" s="49"/>
      <c r="H41" s="49"/>
      <c r="I41" s="49"/>
      <c r="J41" s="49"/>
      <c r="K41" s="49"/>
      <c r="L41" s="49"/>
      <c r="M41" s="49"/>
      <c r="N41" s="49"/>
      <c r="O41" s="49"/>
      <c r="P41" s="49"/>
      <c r="Q41" s="49"/>
      <c r="R41" s="49"/>
    </row>
    <row r="42" spans="2:18" ht="20.100000000000001" customHeight="1">
      <c r="B42" s="47"/>
      <c r="C42" s="48"/>
      <c r="D42" s="6"/>
      <c r="E42" s="7">
        <v>1</v>
      </c>
      <c r="F42" s="8"/>
      <c r="G42" s="6"/>
      <c r="H42" s="7">
        <v>2</v>
      </c>
      <c r="I42" s="8"/>
      <c r="J42" s="6"/>
      <c r="K42" s="7">
        <v>3</v>
      </c>
      <c r="L42" s="8"/>
      <c r="M42" s="6"/>
      <c r="N42" s="7">
        <v>4</v>
      </c>
      <c r="O42" s="8"/>
      <c r="P42" s="6"/>
      <c r="Q42" s="7">
        <v>0</v>
      </c>
      <c r="R42" s="8"/>
    </row>
    <row r="43" spans="2:18" ht="15" customHeight="1">
      <c r="B43" s="47"/>
      <c r="C43" s="48"/>
      <c r="D43" s="54"/>
      <c r="E43" s="54"/>
      <c r="F43" s="54"/>
      <c r="G43" s="54"/>
      <c r="H43" s="54"/>
      <c r="I43" s="54"/>
      <c r="J43" s="54"/>
      <c r="K43" s="54"/>
      <c r="L43" s="54"/>
      <c r="M43" s="54"/>
      <c r="N43" s="54"/>
      <c r="O43" s="54"/>
      <c r="P43" s="54"/>
      <c r="Q43" s="54"/>
      <c r="R43" s="54"/>
    </row>
    <row r="44" spans="2:18" ht="15" customHeight="1">
      <c r="B44" s="47">
        <v>13</v>
      </c>
      <c r="C44" s="48" t="s">
        <v>21</v>
      </c>
      <c r="D44" s="49"/>
      <c r="E44" s="49"/>
      <c r="F44" s="49"/>
      <c r="G44" s="49"/>
      <c r="H44" s="49"/>
      <c r="I44" s="49"/>
      <c r="J44" s="49"/>
      <c r="K44" s="49"/>
      <c r="L44" s="49"/>
      <c r="M44" s="49"/>
      <c r="N44" s="49"/>
      <c r="O44" s="49"/>
      <c r="P44" s="49"/>
      <c r="Q44" s="49"/>
      <c r="R44" s="49"/>
    </row>
    <row r="45" spans="2:18" ht="20.100000000000001" customHeight="1">
      <c r="B45" s="47"/>
      <c r="C45" s="48"/>
      <c r="D45" s="6"/>
      <c r="E45" s="7">
        <v>1</v>
      </c>
      <c r="F45" s="8"/>
      <c r="G45" s="6"/>
      <c r="H45" s="7">
        <v>2</v>
      </c>
      <c r="I45" s="8"/>
      <c r="J45" s="6"/>
      <c r="K45" s="7">
        <v>3</v>
      </c>
      <c r="L45" s="8"/>
      <c r="M45" s="6"/>
      <c r="N45" s="7">
        <v>4</v>
      </c>
      <c r="O45" s="8"/>
      <c r="P45" s="6"/>
      <c r="Q45" s="7">
        <v>0</v>
      </c>
      <c r="R45" s="8"/>
    </row>
    <row r="46" spans="2:18" ht="15" customHeight="1">
      <c r="B46" s="47"/>
      <c r="C46" s="48"/>
      <c r="D46" s="54"/>
      <c r="E46" s="54"/>
      <c r="F46" s="54"/>
      <c r="G46" s="54"/>
      <c r="H46" s="54"/>
      <c r="I46" s="54"/>
      <c r="J46" s="54"/>
      <c r="K46" s="54"/>
      <c r="L46" s="54"/>
      <c r="M46" s="54"/>
      <c r="N46" s="54"/>
      <c r="O46" s="54"/>
      <c r="P46" s="54"/>
      <c r="Q46" s="54"/>
      <c r="R46" s="54"/>
    </row>
    <row r="47" spans="2:18" ht="15" customHeight="1">
      <c r="B47" s="47">
        <v>14</v>
      </c>
      <c r="C47" s="48" t="s">
        <v>22</v>
      </c>
      <c r="D47" s="49"/>
      <c r="E47" s="49"/>
      <c r="F47" s="49"/>
      <c r="G47" s="49"/>
      <c r="H47" s="49"/>
      <c r="I47" s="49"/>
      <c r="J47" s="49"/>
      <c r="K47" s="49"/>
      <c r="L47" s="49"/>
      <c r="M47" s="49"/>
      <c r="N47" s="49"/>
      <c r="O47" s="49"/>
      <c r="P47" s="49"/>
      <c r="Q47" s="49"/>
      <c r="R47" s="49"/>
    </row>
    <row r="48" spans="2:18" ht="20.100000000000001" customHeight="1">
      <c r="B48" s="47"/>
      <c r="C48" s="48"/>
      <c r="D48" s="6"/>
      <c r="E48" s="7">
        <v>1</v>
      </c>
      <c r="F48" s="8"/>
      <c r="G48" s="6"/>
      <c r="H48" s="7">
        <v>2</v>
      </c>
      <c r="I48" s="8"/>
      <c r="J48" s="6"/>
      <c r="K48" s="7">
        <v>3</v>
      </c>
      <c r="L48" s="8"/>
      <c r="M48" s="6"/>
      <c r="N48" s="7">
        <v>4</v>
      </c>
      <c r="O48" s="8"/>
      <c r="P48" s="6"/>
      <c r="Q48" s="7">
        <v>0</v>
      </c>
      <c r="R48" s="8"/>
    </row>
    <row r="49" spans="2:18" ht="15" customHeight="1">
      <c r="B49" s="47"/>
      <c r="C49" s="48"/>
      <c r="D49" s="54"/>
      <c r="E49" s="54"/>
      <c r="F49" s="54"/>
      <c r="G49" s="54"/>
      <c r="H49" s="54"/>
      <c r="I49" s="54"/>
      <c r="J49" s="54"/>
      <c r="K49" s="54"/>
      <c r="L49" s="54"/>
      <c r="M49" s="54"/>
      <c r="N49" s="54"/>
      <c r="O49" s="54"/>
      <c r="P49" s="54"/>
      <c r="Q49" s="54"/>
      <c r="R49" s="54"/>
    </row>
  </sheetData>
  <sheetProtection selectLockedCells="1" selectUnlockedCells="1"/>
  <mergeCells count="184">
    <mergeCell ref="P47:R47"/>
    <mergeCell ref="D49:F49"/>
    <mergeCell ref="G49:I49"/>
    <mergeCell ref="J49:L49"/>
    <mergeCell ref="M49:O49"/>
    <mergeCell ref="P49:R49"/>
    <mergeCell ref="B47:B49"/>
    <mergeCell ref="C47:C49"/>
    <mergeCell ref="D47:F47"/>
    <mergeCell ref="G47:I47"/>
    <mergeCell ref="J47:L47"/>
    <mergeCell ref="M47:O47"/>
    <mergeCell ref="B41:B43"/>
    <mergeCell ref="C41:C43"/>
    <mergeCell ref="D41:F41"/>
    <mergeCell ref="G41:I41"/>
    <mergeCell ref="J41:L41"/>
    <mergeCell ref="M41:O41"/>
    <mergeCell ref="P44:R44"/>
    <mergeCell ref="D46:F46"/>
    <mergeCell ref="G46:I46"/>
    <mergeCell ref="J46:L46"/>
    <mergeCell ref="M46:O46"/>
    <mergeCell ref="P46:R46"/>
    <mergeCell ref="B44:B46"/>
    <mergeCell ref="C44:C46"/>
    <mergeCell ref="D44:F44"/>
    <mergeCell ref="G44:I44"/>
    <mergeCell ref="J44:L44"/>
    <mergeCell ref="M44:O44"/>
    <mergeCell ref="D37:F37"/>
    <mergeCell ref="G37:I37"/>
    <mergeCell ref="J37:L37"/>
    <mergeCell ref="M37:O37"/>
    <mergeCell ref="P37:R37"/>
    <mergeCell ref="P41:R41"/>
    <mergeCell ref="D43:F43"/>
    <mergeCell ref="G43:I43"/>
    <mergeCell ref="J43:L43"/>
    <mergeCell ref="M43:O43"/>
    <mergeCell ref="P43:R43"/>
    <mergeCell ref="B38:B40"/>
    <mergeCell ref="C38:C40"/>
    <mergeCell ref="D38:F38"/>
    <mergeCell ref="G38:I38"/>
    <mergeCell ref="J38:L38"/>
    <mergeCell ref="P34:R34"/>
    <mergeCell ref="D36:F36"/>
    <mergeCell ref="G36:I36"/>
    <mergeCell ref="J36:L36"/>
    <mergeCell ref="M36:O36"/>
    <mergeCell ref="P36:R36"/>
    <mergeCell ref="B34:B36"/>
    <mergeCell ref="C34:C36"/>
    <mergeCell ref="D34:F34"/>
    <mergeCell ref="G34:I34"/>
    <mergeCell ref="J34:L34"/>
    <mergeCell ref="M34:O34"/>
    <mergeCell ref="M38:O38"/>
    <mergeCell ref="P38:R38"/>
    <mergeCell ref="D40:F40"/>
    <mergeCell ref="G40:I40"/>
    <mergeCell ref="J40:L40"/>
    <mergeCell ref="M40:O40"/>
    <mergeCell ref="P40:R40"/>
    <mergeCell ref="P31:R31"/>
    <mergeCell ref="D33:F33"/>
    <mergeCell ref="G33:I33"/>
    <mergeCell ref="J33:L33"/>
    <mergeCell ref="M33:O33"/>
    <mergeCell ref="P33:R33"/>
    <mergeCell ref="B31:B33"/>
    <mergeCell ref="C31:C33"/>
    <mergeCell ref="D31:F31"/>
    <mergeCell ref="G31:I31"/>
    <mergeCell ref="J31:L31"/>
    <mergeCell ref="M31:O31"/>
    <mergeCell ref="P28:R28"/>
    <mergeCell ref="D30:F30"/>
    <mergeCell ref="G30:I30"/>
    <mergeCell ref="J30:L30"/>
    <mergeCell ref="M30:O30"/>
    <mergeCell ref="P30:R30"/>
    <mergeCell ref="B28:B30"/>
    <mergeCell ref="C28:C30"/>
    <mergeCell ref="D28:F28"/>
    <mergeCell ref="G28:I28"/>
    <mergeCell ref="J28:L28"/>
    <mergeCell ref="M28:O28"/>
    <mergeCell ref="P25:R25"/>
    <mergeCell ref="D27:F27"/>
    <mergeCell ref="G27:I27"/>
    <mergeCell ref="J27:L27"/>
    <mergeCell ref="M27:O27"/>
    <mergeCell ref="P27:R27"/>
    <mergeCell ref="B25:B27"/>
    <mergeCell ref="C25:C27"/>
    <mergeCell ref="D25:F25"/>
    <mergeCell ref="G25:I25"/>
    <mergeCell ref="J25:L25"/>
    <mergeCell ref="M25:O25"/>
    <mergeCell ref="P22:R22"/>
    <mergeCell ref="D24:F24"/>
    <mergeCell ref="G24:I24"/>
    <mergeCell ref="J24:L24"/>
    <mergeCell ref="M24:O24"/>
    <mergeCell ref="P24:R24"/>
    <mergeCell ref="B22:B24"/>
    <mergeCell ref="C22:C24"/>
    <mergeCell ref="D22:F22"/>
    <mergeCell ref="G22:I22"/>
    <mergeCell ref="J22:L22"/>
    <mergeCell ref="M22:O22"/>
    <mergeCell ref="P19:R19"/>
    <mergeCell ref="D21:F21"/>
    <mergeCell ref="G21:I21"/>
    <mergeCell ref="J21:L21"/>
    <mergeCell ref="M21:O21"/>
    <mergeCell ref="P21:R21"/>
    <mergeCell ref="B19:B21"/>
    <mergeCell ref="C19:C21"/>
    <mergeCell ref="D19:F19"/>
    <mergeCell ref="G19:I19"/>
    <mergeCell ref="J19:L19"/>
    <mergeCell ref="M19:O19"/>
    <mergeCell ref="P16:R16"/>
    <mergeCell ref="D18:F18"/>
    <mergeCell ref="G18:I18"/>
    <mergeCell ref="J18:L18"/>
    <mergeCell ref="M18:O18"/>
    <mergeCell ref="P18:R18"/>
    <mergeCell ref="B16:B18"/>
    <mergeCell ref="C16:C18"/>
    <mergeCell ref="D16:F16"/>
    <mergeCell ref="G16:I16"/>
    <mergeCell ref="J16:L16"/>
    <mergeCell ref="M16:O16"/>
    <mergeCell ref="P13:R13"/>
    <mergeCell ref="D15:F15"/>
    <mergeCell ref="G15:I15"/>
    <mergeCell ref="J15:L15"/>
    <mergeCell ref="M15:O15"/>
    <mergeCell ref="P15:R15"/>
    <mergeCell ref="B13:B15"/>
    <mergeCell ref="C13:C15"/>
    <mergeCell ref="D13:F13"/>
    <mergeCell ref="G13:I13"/>
    <mergeCell ref="J13:L13"/>
    <mergeCell ref="M13:O13"/>
    <mergeCell ref="P10:R10"/>
    <mergeCell ref="D12:F12"/>
    <mergeCell ref="G12:I12"/>
    <mergeCell ref="J12:L12"/>
    <mergeCell ref="M12:O12"/>
    <mergeCell ref="P12:R12"/>
    <mergeCell ref="B10:B12"/>
    <mergeCell ref="C10:C12"/>
    <mergeCell ref="D10:F10"/>
    <mergeCell ref="G10:I10"/>
    <mergeCell ref="J10:L10"/>
    <mergeCell ref="M10:O10"/>
    <mergeCell ref="B7:B9"/>
    <mergeCell ref="C7:C9"/>
    <mergeCell ref="D7:F7"/>
    <mergeCell ref="G7:I7"/>
    <mergeCell ref="J7:L7"/>
    <mergeCell ref="B1:R1"/>
    <mergeCell ref="B2:R2"/>
    <mergeCell ref="U2:U4"/>
    <mergeCell ref="B3:R3"/>
    <mergeCell ref="B4:R4"/>
    <mergeCell ref="B5:R5"/>
    <mergeCell ref="M7:O7"/>
    <mergeCell ref="P7:R7"/>
    <mergeCell ref="D9:F9"/>
    <mergeCell ref="G9:I9"/>
    <mergeCell ref="J9:L9"/>
    <mergeCell ref="M9:O9"/>
    <mergeCell ref="P9:R9"/>
    <mergeCell ref="D6:F6"/>
    <mergeCell ref="G6:I6"/>
    <mergeCell ref="J6:L6"/>
    <mergeCell ref="M6:O6"/>
    <mergeCell ref="P6:R6"/>
  </mergeCells>
  <pageMargins left="0.78749999999999998" right="0.78749999999999998" top="1.2388888888888889" bottom="0.98402777777777772" header="0.51180555555555551" footer="0.51180555555555551"/>
  <pageSetup paperSize="9" scale="91" firstPageNumber="0" orientation="portrait" horizontalDpi="300" verticalDpi="300" r:id="rId1"/>
  <headerFooter alignWithMargins="0"/>
  <rowBreaks count="2" manualBreakCount="2">
    <brk id="4"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2"/>
    <pageSetUpPr fitToPage="1"/>
  </sheetPr>
  <dimension ref="B1:G23"/>
  <sheetViews>
    <sheetView showGridLines="0" showRowColHeaders="0" topLeftCell="A10" zoomScale="114" zoomScaleNormal="114" workbookViewId="0">
      <selection activeCell="B20" sqref="B20"/>
    </sheetView>
  </sheetViews>
  <sheetFormatPr defaultColWidth="11.42578125" defaultRowHeight="12.75"/>
  <cols>
    <col min="1" max="1" width="11.42578125" customWidth="1"/>
    <col min="2" max="2" width="91.42578125" style="9" customWidth="1"/>
  </cols>
  <sheetData>
    <row r="1" spans="2:7">
      <c r="B1" s="10"/>
    </row>
    <row r="2" spans="2:7" ht="23.25" customHeight="1">
      <c r="B2" s="11" t="s">
        <v>23</v>
      </c>
      <c r="D2" s="58"/>
      <c r="E2" s="58"/>
      <c r="F2" s="58"/>
      <c r="G2" s="58"/>
    </row>
    <row r="3" spans="2:7" ht="23.25">
      <c r="B3" s="12" t="s">
        <v>24</v>
      </c>
      <c r="D3" s="58"/>
      <c r="E3" s="58"/>
      <c r="F3" s="58"/>
      <c r="G3" s="58"/>
    </row>
    <row r="4" spans="2:7" ht="20.25">
      <c r="B4" s="13"/>
      <c r="D4" s="58"/>
      <c r="E4" s="58"/>
      <c r="F4" s="58"/>
      <c r="G4" s="58"/>
    </row>
    <row r="5" spans="2:7" ht="52.5">
      <c r="B5" s="14" t="str">
        <f>Klausimynas!B2</f>
        <v>Mokinių grįžtamasis ryšys 
apie klasės valdymą</v>
      </c>
      <c r="D5" s="58"/>
      <c r="E5" s="58"/>
      <c r="F5" s="58"/>
      <c r="G5" s="58"/>
    </row>
    <row r="6" spans="2:7">
      <c r="B6" s="11"/>
    </row>
    <row r="7" spans="2:7" ht="25.5">
      <c r="B7" s="11" t="s">
        <v>25</v>
      </c>
    </row>
    <row r="8" spans="2:7">
      <c r="B8" s="10"/>
    </row>
    <row r="9" spans="2:7">
      <c r="B9" s="15" t="s">
        <v>26</v>
      </c>
    </row>
    <row r="10" spans="2:7" ht="63.75">
      <c r="B10" s="16" t="s">
        <v>27</v>
      </c>
    </row>
    <row r="11" spans="2:7" ht="25.5">
      <c r="B11" s="16" t="s">
        <v>28</v>
      </c>
    </row>
    <row r="12" spans="2:7" ht="25.5">
      <c r="B12" s="17" t="s">
        <v>29</v>
      </c>
    </row>
    <row r="13" spans="2:7" ht="63.75">
      <c r="B13" s="18" t="s">
        <v>30</v>
      </c>
    </row>
    <row r="14" spans="2:7" ht="25.5">
      <c r="B14" s="11" t="s">
        <v>31</v>
      </c>
    </row>
    <row r="15" spans="2:7" ht="25.5">
      <c r="B15" s="10" t="s">
        <v>32</v>
      </c>
    </row>
    <row r="16" spans="2:7" ht="25.5">
      <c r="B16" s="17" t="s">
        <v>33</v>
      </c>
    </row>
    <row r="17" spans="2:2" ht="51">
      <c r="B17" s="17" t="s">
        <v>34</v>
      </c>
    </row>
    <row r="18" spans="2:2" ht="38.25">
      <c r="B18" s="17" t="s">
        <v>35</v>
      </c>
    </row>
    <row r="19" spans="2:2" ht="25.5">
      <c r="B19" s="17" t="s">
        <v>36</v>
      </c>
    </row>
    <row r="20" spans="2:2" ht="25.5">
      <c r="B20" s="17" t="s">
        <v>37</v>
      </c>
    </row>
    <row r="21" spans="2:2">
      <c r="B21" s="10"/>
    </row>
    <row r="22" spans="2:2">
      <c r="B22" s="19"/>
    </row>
    <row r="23" spans="2:2">
      <c r="B23" s="10"/>
    </row>
  </sheetData>
  <sheetProtection selectLockedCells="1" selectUnlockedCells="1"/>
  <mergeCells count="1">
    <mergeCell ref="D2:G5"/>
  </mergeCells>
  <pageMargins left="0.78749999999999998" right="0.78749999999999998" top="0.84513888888888888" bottom="0.98402777777777772" header="0.51180555555555551" footer="0.51180555555555551"/>
  <pageSetup paperSize="9" scale="95" firstPageNumber="0" orientation="portrait" horizontalDpi="300" verticalDpi="300" r:id="rId1"/>
  <headerFooter alignWithMargins="0">
    <oddFooter>&amp;L&amp;8©IQES ONLINE I WWW.IQESONLINE.NET&amp;C&amp;8Seite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1"/>
  </sheetPr>
  <dimension ref="A1:IV35"/>
  <sheetViews>
    <sheetView showGridLines="0" showRowColHeaders="0" zoomScaleNormal="100" zoomScaleSheetLayoutView="55" workbookViewId="0">
      <pane xSplit="2" ySplit="2" topLeftCell="C3" activePane="bottomRight" state="frozen"/>
      <selection pane="bottomRight" activeCell="B11" sqref="B11"/>
      <selection pane="bottomLeft" activeCell="A8" sqref="A8"/>
      <selection pane="topRight" activeCell="Y1" sqref="Y1"/>
    </sheetView>
  </sheetViews>
  <sheetFormatPr defaultColWidth="4" defaultRowHeight="12.75"/>
  <cols>
    <col min="1" max="1" width="7.42578125" customWidth="1"/>
    <col min="2" max="2" width="78.7109375" customWidth="1"/>
    <col min="3" max="16384" width="4" style="20"/>
  </cols>
  <sheetData>
    <row r="1" spans="1:256" s="45" customFormat="1" ht="38.25">
      <c r="A1" s="21"/>
      <c r="B1" s="22" t="s">
        <v>38</v>
      </c>
      <c r="C1" s="59" t="s">
        <v>39</v>
      </c>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5.5">
      <c r="A2" s="23" t="s">
        <v>40</v>
      </c>
      <c r="B2" s="24" t="s">
        <v>41</v>
      </c>
      <c r="C2" s="25">
        <v>1</v>
      </c>
      <c r="D2" s="25">
        <v>2</v>
      </c>
      <c r="E2" s="25">
        <v>3</v>
      </c>
      <c r="F2" s="25">
        <v>4</v>
      </c>
      <c r="G2" s="25">
        <v>5</v>
      </c>
      <c r="H2" s="25">
        <v>6</v>
      </c>
      <c r="I2" s="25">
        <v>7</v>
      </c>
      <c r="J2" s="25">
        <v>8</v>
      </c>
      <c r="K2" s="25">
        <v>9</v>
      </c>
      <c r="L2" s="25">
        <v>10</v>
      </c>
      <c r="M2" s="25">
        <v>11</v>
      </c>
      <c r="N2" s="25">
        <v>12</v>
      </c>
      <c r="O2" s="25">
        <v>13</v>
      </c>
      <c r="P2" s="25">
        <v>14</v>
      </c>
      <c r="Q2" s="25">
        <v>15</v>
      </c>
      <c r="R2" s="25">
        <v>16</v>
      </c>
      <c r="S2" s="25">
        <v>17</v>
      </c>
      <c r="T2" s="25">
        <v>18</v>
      </c>
      <c r="U2" s="25">
        <v>19</v>
      </c>
      <c r="V2" s="25">
        <v>20</v>
      </c>
      <c r="W2" s="25">
        <v>23</v>
      </c>
      <c r="X2" s="25">
        <v>22</v>
      </c>
      <c r="Y2" s="25">
        <v>23</v>
      </c>
      <c r="Z2" s="25">
        <v>24</v>
      </c>
      <c r="AA2" s="25">
        <v>25</v>
      </c>
      <c r="AB2" s="25">
        <v>26</v>
      </c>
      <c r="AC2" s="25">
        <v>27</v>
      </c>
      <c r="AD2" s="25">
        <v>28</v>
      </c>
      <c r="AE2" s="25">
        <v>29</v>
      </c>
      <c r="AF2" s="25">
        <v>30</v>
      </c>
      <c r="AG2" s="25">
        <v>31</v>
      </c>
      <c r="AH2" s="25">
        <v>32</v>
      </c>
      <c r="AI2" s="25">
        <v>33</v>
      </c>
      <c r="AJ2" s="25">
        <v>34</v>
      </c>
      <c r="AK2" s="25">
        <v>35</v>
      </c>
      <c r="AL2" s="25">
        <v>36</v>
      </c>
      <c r="AM2" s="25">
        <v>37</v>
      </c>
      <c r="AN2" s="25">
        <v>38</v>
      </c>
      <c r="AO2" s="25">
        <v>39</v>
      </c>
      <c r="AP2" s="25">
        <v>40</v>
      </c>
      <c r="AQ2" s="25">
        <v>41</v>
      </c>
      <c r="AR2" s="25">
        <v>42</v>
      </c>
      <c r="AS2" s="25">
        <v>43</v>
      </c>
      <c r="AT2" s="25">
        <v>44</v>
      </c>
      <c r="AU2" s="25">
        <v>45</v>
      </c>
      <c r="AV2" s="25">
        <v>46</v>
      </c>
      <c r="AW2" s="25">
        <v>47</v>
      </c>
      <c r="AX2" s="25">
        <v>48</v>
      </c>
      <c r="AY2" s="25">
        <v>49</v>
      </c>
      <c r="AZ2" s="25">
        <v>50</v>
      </c>
      <c r="BA2" s="25">
        <v>51</v>
      </c>
      <c r="BB2" s="25">
        <v>52</v>
      </c>
      <c r="BC2" s="25">
        <v>53</v>
      </c>
      <c r="BD2" s="25">
        <v>54</v>
      </c>
      <c r="BE2" s="25">
        <v>55</v>
      </c>
      <c r="BF2" s="25">
        <v>56</v>
      </c>
      <c r="BG2" s="25">
        <v>57</v>
      </c>
      <c r="BH2" s="25">
        <v>58</v>
      </c>
      <c r="BI2" s="25">
        <v>59</v>
      </c>
      <c r="BJ2" s="25">
        <v>60</v>
      </c>
      <c r="BK2" s="25">
        <v>61</v>
      </c>
      <c r="BL2" s="25">
        <v>62</v>
      </c>
      <c r="BM2" s="25">
        <v>63</v>
      </c>
      <c r="BN2" s="25">
        <v>64</v>
      </c>
      <c r="BO2" s="25">
        <v>65</v>
      </c>
      <c r="BP2" s="25">
        <v>66</v>
      </c>
      <c r="BQ2" s="25">
        <v>67</v>
      </c>
      <c r="BR2" s="25">
        <v>68</v>
      </c>
      <c r="BS2" s="25">
        <v>69</v>
      </c>
      <c r="BT2" s="25">
        <v>70</v>
      </c>
      <c r="BU2" s="25">
        <v>71</v>
      </c>
      <c r="BV2" s="25">
        <v>72</v>
      </c>
      <c r="BW2" s="25">
        <v>73</v>
      </c>
      <c r="BX2" s="25">
        <v>74</v>
      </c>
      <c r="BY2" s="25">
        <v>75</v>
      </c>
      <c r="BZ2" s="25">
        <v>76</v>
      </c>
      <c r="CA2" s="25">
        <v>77</v>
      </c>
      <c r="CB2" s="25">
        <v>78</v>
      </c>
      <c r="CC2" s="25">
        <v>79</v>
      </c>
      <c r="CD2" s="25">
        <v>80</v>
      </c>
      <c r="CE2" s="25">
        <v>81</v>
      </c>
      <c r="CF2" s="25">
        <v>82</v>
      </c>
      <c r="CG2" s="25">
        <v>83</v>
      </c>
      <c r="CH2" s="25">
        <v>84</v>
      </c>
      <c r="CI2" s="25">
        <v>85</v>
      </c>
      <c r="CJ2" s="25">
        <v>86</v>
      </c>
      <c r="CK2" s="25">
        <v>87</v>
      </c>
      <c r="CL2" s="25">
        <v>88</v>
      </c>
      <c r="CM2" s="25">
        <v>89</v>
      </c>
      <c r="CN2" s="25">
        <v>90</v>
      </c>
      <c r="CO2" s="25">
        <v>91</v>
      </c>
      <c r="CP2" s="25">
        <v>92</v>
      </c>
      <c r="CQ2" s="25">
        <v>93</v>
      </c>
      <c r="CR2" s="25">
        <v>94</v>
      </c>
      <c r="CS2" s="25">
        <v>95</v>
      </c>
      <c r="CT2" s="25">
        <v>96</v>
      </c>
      <c r="CU2" s="25">
        <v>97</v>
      </c>
      <c r="CV2" s="25">
        <v>98</v>
      </c>
      <c r="CW2" s="25">
        <v>99</v>
      </c>
      <c r="CX2" s="25">
        <v>100</v>
      </c>
      <c r="CY2" s="25">
        <v>101</v>
      </c>
      <c r="CZ2" s="25">
        <v>102</v>
      </c>
      <c r="DA2" s="25">
        <v>103</v>
      </c>
      <c r="DB2" s="25">
        <v>104</v>
      </c>
      <c r="DC2" s="25">
        <v>105</v>
      </c>
      <c r="DD2" s="25">
        <v>106</v>
      </c>
      <c r="DE2" s="25">
        <v>107</v>
      </c>
      <c r="DF2" s="25">
        <v>108</v>
      </c>
      <c r="DG2" s="25">
        <v>109</v>
      </c>
      <c r="DH2" s="25">
        <v>110</v>
      </c>
      <c r="DI2" s="25">
        <v>111</v>
      </c>
      <c r="DJ2" s="25">
        <v>112</v>
      </c>
      <c r="DK2" s="25">
        <v>113</v>
      </c>
      <c r="DL2" s="25">
        <v>114</v>
      </c>
      <c r="DM2" s="25">
        <v>115</v>
      </c>
      <c r="DN2" s="25">
        <v>116</v>
      </c>
      <c r="DO2" s="25">
        <v>117</v>
      </c>
      <c r="DP2" s="25">
        <v>118</v>
      </c>
      <c r="DQ2" s="25">
        <v>119</v>
      </c>
      <c r="DR2" s="25">
        <v>120</v>
      </c>
      <c r="DS2" s="25">
        <v>121</v>
      </c>
      <c r="DT2" s="25">
        <v>122</v>
      </c>
      <c r="DU2" s="25">
        <v>123</v>
      </c>
      <c r="DV2" s="25">
        <v>124</v>
      </c>
      <c r="DW2" s="25">
        <v>125</v>
      </c>
      <c r="DX2" s="25">
        <v>126</v>
      </c>
      <c r="DY2" s="25">
        <v>127</v>
      </c>
      <c r="DZ2" s="25">
        <v>128</v>
      </c>
      <c r="EA2" s="25">
        <v>129</v>
      </c>
      <c r="EB2" s="25">
        <v>130</v>
      </c>
      <c r="EC2" s="25">
        <v>131</v>
      </c>
      <c r="ED2" s="25">
        <v>132</v>
      </c>
      <c r="EE2" s="25">
        <v>133</v>
      </c>
      <c r="EF2" s="25">
        <v>134</v>
      </c>
      <c r="EG2" s="25">
        <v>135</v>
      </c>
      <c r="EH2" s="25">
        <v>136</v>
      </c>
      <c r="EI2" s="25">
        <v>137</v>
      </c>
      <c r="EJ2" s="25">
        <v>138</v>
      </c>
      <c r="EK2" s="25">
        <v>139</v>
      </c>
      <c r="EL2" s="25">
        <v>140</v>
      </c>
      <c r="EM2" s="25">
        <v>141</v>
      </c>
      <c r="EN2" s="25">
        <v>142</v>
      </c>
      <c r="EO2" s="25">
        <v>143</v>
      </c>
      <c r="EP2" s="25">
        <v>144</v>
      </c>
      <c r="EQ2" s="25">
        <v>145</v>
      </c>
      <c r="ER2" s="25">
        <v>146</v>
      </c>
      <c r="ES2" s="25">
        <v>147</v>
      </c>
      <c r="ET2" s="25">
        <v>148</v>
      </c>
      <c r="EU2" s="25">
        <v>149</v>
      </c>
      <c r="EV2" s="25">
        <v>150</v>
      </c>
      <c r="EW2" s="25">
        <v>151</v>
      </c>
      <c r="EX2" s="25">
        <v>152</v>
      </c>
      <c r="EY2" s="25">
        <v>153</v>
      </c>
      <c r="EZ2" s="25">
        <v>154</v>
      </c>
      <c r="FA2" s="25">
        <v>155</v>
      </c>
      <c r="FB2" s="25">
        <v>156</v>
      </c>
      <c r="FC2" s="25">
        <v>157</v>
      </c>
      <c r="FD2" s="25">
        <v>158</v>
      </c>
      <c r="FE2" s="25">
        <v>159</v>
      </c>
      <c r="FF2" s="25">
        <v>160</v>
      </c>
      <c r="FG2" s="25">
        <v>161</v>
      </c>
      <c r="FH2" s="25">
        <v>162</v>
      </c>
      <c r="FI2" s="25">
        <v>163</v>
      </c>
      <c r="FJ2" s="25">
        <v>164</v>
      </c>
      <c r="FK2" s="25">
        <v>165</v>
      </c>
      <c r="FL2" s="25">
        <v>166</v>
      </c>
      <c r="FM2" s="25">
        <v>167</v>
      </c>
      <c r="FN2" s="25">
        <v>168</v>
      </c>
      <c r="FO2" s="25">
        <v>169</v>
      </c>
      <c r="FP2" s="25">
        <v>170</v>
      </c>
      <c r="FQ2" s="25">
        <v>171</v>
      </c>
      <c r="FR2" s="25">
        <v>172</v>
      </c>
      <c r="FS2" s="25">
        <v>173</v>
      </c>
      <c r="FT2" s="25">
        <v>174</v>
      </c>
      <c r="FU2" s="25">
        <v>175</v>
      </c>
      <c r="FV2" s="25">
        <v>176</v>
      </c>
      <c r="FW2" s="25">
        <v>177</v>
      </c>
      <c r="FX2" s="25">
        <v>178</v>
      </c>
      <c r="FY2" s="25">
        <v>179</v>
      </c>
      <c r="FZ2" s="25">
        <v>180</v>
      </c>
      <c r="GA2" s="25">
        <v>181</v>
      </c>
      <c r="GB2" s="25">
        <v>182</v>
      </c>
      <c r="GC2" s="25">
        <v>183</v>
      </c>
      <c r="GD2" s="25">
        <v>184</v>
      </c>
      <c r="GE2" s="25">
        <v>185</v>
      </c>
      <c r="GF2" s="25">
        <v>186</v>
      </c>
      <c r="GG2" s="25">
        <v>187</v>
      </c>
      <c r="GH2" s="25">
        <v>188</v>
      </c>
      <c r="GI2" s="25">
        <v>189</v>
      </c>
      <c r="GJ2" s="25">
        <v>190</v>
      </c>
      <c r="GK2" s="25">
        <v>191</v>
      </c>
      <c r="GL2" s="25">
        <v>192</v>
      </c>
      <c r="GM2" s="25">
        <v>193</v>
      </c>
      <c r="GN2" s="25">
        <v>194</v>
      </c>
      <c r="GO2" s="25">
        <v>195</v>
      </c>
      <c r="GP2" s="25">
        <v>196</v>
      </c>
      <c r="GQ2" s="25">
        <v>197</v>
      </c>
      <c r="GR2" s="25">
        <v>198</v>
      </c>
      <c r="GS2" s="25">
        <v>199</v>
      </c>
      <c r="GT2" s="25">
        <v>200</v>
      </c>
      <c r="GU2" s="25">
        <v>201</v>
      </c>
      <c r="GV2" s="25">
        <v>202</v>
      </c>
      <c r="GW2" s="25">
        <v>203</v>
      </c>
      <c r="GX2" s="25">
        <v>204</v>
      </c>
      <c r="GY2" s="25">
        <v>205</v>
      </c>
      <c r="GZ2" s="25">
        <v>206</v>
      </c>
      <c r="HA2" s="25">
        <v>207</v>
      </c>
      <c r="HB2" s="25">
        <v>208</v>
      </c>
      <c r="HC2" s="25">
        <v>209</v>
      </c>
      <c r="HD2" s="25">
        <v>210</v>
      </c>
      <c r="HE2" s="25">
        <v>211</v>
      </c>
      <c r="HF2" s="25">
        <v>212</v>
      </c>
      <c r="HG2" s="25">
        <v>213</v>
      </c>
      <c r="HH2" s="25">
        <v>214</v>
      </c>
      <c r="HI2" s="25">
        <v>215</v>
      </c>
      <c r="HJ2" s="25">
        <v>216</v>
      </c>
      <c r="HK2" s="25">
        <v>217</v>
      </c>
      <c r="HL2" s="25">
        <v>218</v>
      </c>
      <c r="HM2" s="25">
        <v>219</v>
      </c>
      <c r="HN2" s="25">
        <v>220</v>
      </c>
      <c r="HO2" s="25">
        <v>221</v>
      </c>
      <c r="HP2" s="25">
        <v>222</v>
      </c>
      <c r="HQ2" s="25">
        <v>223</v>
      </c>
      <c r="HR2" s="25">
        <v>224</v>
      </c>
      <c r="HS2" s="25">
        <v>225</v>
      </c>
      <c r="HT2" s="25">
        <v>226</v>
      </c>
      <c r="HU2" s="25">
        <v>227</v>
      </c>
      <c r="HV2" s="25">
        <v>228</v>
      </c>
      <c r="HW2" s="25">
        <v>229</v>
      </c>
      <c r="HX2" s="25">
        <v>230</v>
      </c>
      <c r="HY2" s="25">
        <v>231</v>
      </c>
      <c r="HZ2" s="25">
        <v>232</v>
      </c>
      <c r="IA2" s="25">
        <v>233</v>
      </c>
      <c r="IB2" s="25">
        <v>234</v>
      </c>
      <c r="IC2" s="25">
        <v>235</v>
      </c>
      <c r="ID2" s="25">
        <v>236</v>
      </c>
      <c r="IE2" s="25">
        <v>237</v>
      </c>
      <c r="IF2" s="25">
        <v>238</v>
      </c>
      <c r="IG2" s="25">
        <v>239</v>
      </c>
      <c r="IH2" s="25">
        <v>240</v>
      </c>
      <c r="II2" s="25">
        <v>241</v>
      </c>
      <c r="IJ2" s="25">
        <v>242</v>
      </c>
      <c r="IK2" s="25">
        <v>243</v>
      </c>
      <c r="IL2" s="25">
        <v>244</v>
      </c>
      <c r="IM2" s="25">
        <v>245</v>
      </c>
      <c r="IN2" s="25">
        <v>246</v>
      </c>
      <c r="IO2" s="25">
        <v>247</v>
      </c>
      <c r="IP2" s="25">
        <v>248</v>
      </c>
      <c r="IQ2" s="25">
        <v>249</v>
      </c>
      <c r="IR2" s="25">
        <v>250</v>
      </c>
      <c r="IS2" s="25">
        <v>251</v>
      </c>
      <c r="IT2" s="25">
        <v>252</v>
      </c>
      <c r="IU2" s="25">
        <v>253</v>
      </c>
      <c r="IV2" s="25">
        <v>254</v>
      </c>
    </row>
    <row r="3" spans="1:256" s="29" customFormat="1" ht="45" customHeight="1">
      <c r="A3" s="26">
        <v>1</v>
      </c>
      <c r="B3" s="27" t="str">
        <f>Klausimynas!C7</f>
        <v xml:space="preserve">Mokytojas(-a) skatina mokinius aktyviai dalyvauti pamokoje. </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row>
    <row r="4" spans="1:256" s="29" customFormat="1" ht="45" customHeight="1">
      <c r="A4" s="26">
        <v>2</v>
      </c>
      <c r="B4" s="27" t="str">
        <f>Klausimynas!C10</f>
        <v>Mokytojas(-a) atkreipia dėmesį į mokinius, kurie trukdo pamokai.</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256" s="29" customFormat="1" ht="45" customHeight="1">
      <c r="A5" s="26">
        <v>3</v>
      </c>
      <c r="B5" s="27" t="str">
        <f>Klausimynas!C13</f>
        <v>Mokytojas(-a) išsprendžia nesklandumus pamokoje.</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row>
    <row r="6" spans="1:256" s="29" customFormat="1" ht="45" customHeight="1">
      <c r="A6" s="26">
        <v>4</v>
      </c>
      <c r="B6" s="27" t="str">
        <f>Klausimynas!C16</f>
        <v>Pamoka visuomet prasideda laiku.</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256" s="29" customFormat="1" ht="45" customHeight="1">
      <c r="A7" s="26">
        <v>5</v>
      </c>
      <c r="B7" s="27" t="str">
        <f>Klausimynas!C19</f>
        <v>Paruošta medžiaga yra suprantama, aiški.</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row>
    <row r="8" spans="1:256" s="29" customFormat="1" ht="45" customHeight="1">
      <c r="A8" s="26">
        <v>6</v>
      </c>
      <c r="B8" s="27" t="str">
        <f>Klausimynas!C22</f>
        <v xml:space="preserve">Mokytojas(-a) rūpinasi, kad mes pamokoje būtumėm užsiėmę. </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256" s="29" customFormat="1" ht="45" customHeight="1">
      <c r="A9" s="26">
        <v>7</v>
      </c>
      <c r="B9" s="27" t="str">
        <f>Klausimynas!C25</f>
        <v>Organizaciniai klausimai išsprendžiami greitai.</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256" s="29" customFormat="1" ht="45" customHeight="1">
      <c r="A10" s="26">
        <v>8</v>
      </c>
      <c r="B10" s="27" t="str">
        <f>Klausimynas!C28</f>
        <v xml:space="preserve">Pamokos taisyklės kabo klasėje visiems gerai matomoje vietoje (pavyzdžiui, plakate). </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256" s="29" customFormat="1" ht="45" customHeight="1">
      <c r="A11" s="26">
        <v>9</v>
      </c>
      <c r="B11" s="27" t="str">
        <f>Klausimynas!C31</f>
        <v xml:space="preserve">Pamokoje visi laikosi sutartų taisyklių. </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256" s="29" customFormat="1" ht="45" customHeight="1">
      <c r="A12" s="26">
        <v>10</v>
      </c>
      <c r="B12" s="27" t="str">
        <f>Klausimynas!C34</f>
        <v xml:space="preserve"> Aš laikausi sutartų taisyklių.</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256" s="29" customFormat="1" ht="45" customHeight="1">
      <c r="A13" s="26">
        <v>11</v>
      </c>
      <c r="B13" s="27" t="str">
        <f>Klausimynas!C38</f>
        <v>Aš nevėluoju į pamoką.</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256" s="29" customFormat="1" ht="45" customHeight="1">
      <c r="A14" s="26">
        <v>12</v>
      </c>
      <c r="B14" s="27" t="str">
        <f>Klausimynas!C41</f>
        <v xml:space="preserve">Mokytojas(-a) aiškiai pasako, jog netoleruoja netinkamo elgesio. </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256" s="29" customFormat="1" ht="45" customHeight="1">
      <c r="A15" s="26">
        <v>13</v>
      </c>
      <c r="B15" s="27" t="str">
        <f>Klausimynas!C44</f>
        <v>Pamokoje aš turiu galimybę išreikšti savo nuomonę, atsakyti į klausimus.</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row>
    <row r="16" spans="1:256" s="29" customFormat="1" ht="45" customHeight="1">
      <c r="A16" s="26">
        <v>14</v>
      </c>
      <c r="B16" s="27" t="str">
        <f>Klausimynas!C47</f>
        <v>Aš atlieku namų darbus, jeigu mokytojas(-a) jų užduoda.</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row>
    <row r="17" spans="1:32" s="29" customFormat="1" ht="45" customHeight="1">
      <c r="A17" s="26">
        <v>15</v>
      </c>
      <c r="B17" s="27" t="e">
        <f>Klausimynas!#REF!</f>
        <v>#REF!</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row>
    <row r="18" spans="1:32" s="29" customFormat="1" ht="45" customHeight="1">
      <c r="A18" s="26">
        <v>16</v>
      </c>
      <c r="B18" s="27" t="e">
        <f>Klausimynas!#REF!</f>
        <v>#REF!</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s="29" customFormat="1" ht="45" customHeight="1">
      <c r="A19" s="26">
        <v>17</v>
      </c>
      <c r="B19" s="27" t="e">
        <f>Klausimynas!#REF!</f>
        <v>#REF!</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9" customFormat="1" ht="45" customHeight="1">
      <c r="A20" s="26">
        <v>18</v>
      </c>
      <c r="B20" s="27" t="e">
        <f>Klausimynas!#REF!</f>
        <v>#REF!</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row>
    <row r="21" spans="1:32" s="29" customFormat="1" ht="45" customHeight="1">
      <c r="A21" s="26">
        <v>19</v>
      </c>
      <c r="B21" s="27" t="e">
        <f>Klausimynas!#REF!</f>
        <v>#REF!</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row>
    <row r="22" spans="1:32" s="29" customFormat="1" ht="45" customHeight="1">
      <c r="A22" s="26">
        <v>20</v>
      </c>
      <c r="B22" s="27" t="e">
        <f>Klausimynas!#REF!</f>
        <v>#REF!</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c r="B23" s="1"/>
    </row>
    <row r="24" spans="1:32">
      <c r="B24" s="1"/>
    </row>
    <row r="25" spans="1:32">
      <c r="B25" s="1"/>
    </row>
    <row r="26" spans="1:32">
      <c r="B26" s="1"/>
    </row>
    <row r="27" spans="1:32">
      <c r="B27" s="1"/>
    </row>
    <row r="28" spans="1:32">
      <c r="B28" s="1"/>
    </row>
    <row r="29" spans="1:32">
      <c r="B29" s="1"/>
    </row>
    <row r="30" spans="1:32">
      <c r="B30" s="1"/>
    </row>
    <row r="31" spans="1:32">
      <c r="B31" s="1"/>
    </row>
    <row r="32" spans="1:32">
      <c r="B32" s="1"/>
    </row>
    <row r="33" spans="2:2">
      <c r="B33" s="1"/>
    </row>
    <row r="34" spans="2:2">
      <c r="B34" s="1"/>
    </row>
    <row r="35" spans="2:2">
      <c r="B35" s="1"/>
    </row>
  </sheetData>
  <sheetProtection selectLockedCells="1" selectUnlockedCells="1"/>
  <mergeCells count="2">
    <mergeCell ref="C1:AF1"/>
    <mergeCell ref="AG1:IV1"/>
  </mergeCells>
  <dataValidations count="1">
    <dataValidation type="whole" allowBlank="1" showErrorMessage="1" sqref="C3:AF22" xr:uid="{00000000-0002-0000-0200-000000000000}">
      <formula1>0</formula1>
      <formula2>4</formula2>
    </dataValidation>
  </dataValidations>
  <pageMargins left="0.78749999999999998" right="0.59027777777777779" top="0.88472222222222219" bottom="0.59097222222222223" header="0.51180555555555551" footer="0.31527777777777777"/>
  <pageSetup paperSize="9" scale="40" firstPageNumber="0" orientation="landscape" horizontalDpi="300" verticalDpi="300" r:id="rId1"/>
  <headerFooter alignWithMargins="0">
    <oddFooter>&amp;L©IQES ONLINE I WWW.IQESLONLINE.NET&amp;CSeite &amp;P / &amp;N&amp;RAUTOR: ANDREAS HELMKE</oddFooter>
  </headerFooter>
  <colBreaks count="1" manualBreakCount="1">
    <brk id="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8"/>
  </sheetPr>
  <dimension ref="A1:L22"/>
  <sheetViews>
    <sheetView showGridLines="0" showRowColHeaders="0"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ColWidth="11.42578125" defaultRowHeight="12.75"/>
  <cols>
    <col min="1" max="1" width="7.42578125" customWidth="1"/>
    <col min="2" max="2" width="50.28515625" customWidth="1"/>
    <col min="3" max="7" width="16" style="39" customWidth="1"/>
    <col min="9" max="9" width="11.42578125" style="34"/>
  </cols>
  <sheetData>
    <row r="1" spans="1:12" ht="63.75" customHeight="1">
      <c r="A1" s="40"/>
      <c r="B1" s="22" t="s">
        <v>42</v>
      </c>
      <c r="C1" s="60" t="s">
        <v>43</v>
      </c>
      <c r="D1" s="60"/>
      <c r="E1" s="60"/>
      <c r="F1" s="60"/>
      <c r="G1" s="60"/>
    </row>
    <row r="2" spans="1:12" ht="25.5">
      <c r="A2" s="23" t="s">
        <v>40</v>
      </c>
      <c r="B2" s="24" t="s">
        <v>41</v>
      </c>
      <c r="C2" s="41" t="s">
        <v>4</v>
      </c>
      <c r="D2" s="41" t="s">
        <v>5</v>
      </c>
      <c r="E2" s="41" t="s">
        <v>6</v>
      </c>
      <c r="F2" s="41" t="s">
        <v>7</v>
      </c>
      <c r="G2" s="41" t="s">
        <v>44</v>
      </c>
    </row>
    <row r="3" spans="1:12" s="20" customFormat="1" ht="45" customHeight="1">
      <c r="A3" s="26">
        <f>'Įvestis (atskiri klausimynai)'!A3</f>
        <v>1</v>
      </c>
      <c r="B3" s="35" t="str">
        <f>'Įvestis (atskiri klausimynai)'!B3</f>
        <v xml:space="preserve">Mokytojas(-a) skatina mokinius aktyviai dalyvauti pamokoje. </v>
      </c>
      <c r="C3" s="42"/>
      <c r="D3" s="42"/>
      <c r="E3" s="42"/>
      <c r="F3" s="42"/>
      <c r="G3" s="42"/>
      <c r="I3" s="43">
        <f>COUNTA('Įvestis (atskiri klausimynai)'!C3:IV3)</f>
        <v>0</v>
      </c>
      <c r="J3" s="44"/>
      <c r="K3" s="44"/>
      <c r="L3" s="44"/>
    </row>
    <row r="4" spans="1:12" s="20" customFormat="1" ht="45" customHeight="1">
      <c r="A4" s="26">
        <f>'Įvestis (atskiri klausimynai)'!A4</f>
        <v>2</v>
      </c>
      <c r="B4" s="35" t="str">
        <f>'Įvestis (atskiri klausimynai)'!B4</f>
        <v>Mokytojas(-a) atkreipia dėmesį į mokinius, kurie trukdo pamokai.</v>
      </c>
      <c r="C4" s="42"/>
      <c r="D4" s="42"/>
      <c r="E4" s="42"/>
      <c r="F4" s="42"/>
      <c r="G4" s="42"/>
      <c r="I4" s="43">
        <f>COUNTA('Įvestis (atskiri klausimynai)'!C4:IV4)</f>
        <v>0</v>
      </c>
      <c r="J4" s="44"/>
      <c r="K4" s="44"/>
      <c r="L4" s="44"/>
    </row>
    <row r="5" spans="1:12" s="20" customFormat="1" ht="45" customHeight="1">
      <c r="A5" s="26">
        <f>'Įvestis (atskiri klausimynai)'!A5</f>
        <v>3</v>
      </c>
      <c r="B5" s="35" t="str">
        <f>'Įvestis (atskiri klausimynai)'!B5</f>
        <v>Mokytojas(-a) išsprendžia nesklandumus pamokoje.</v>
      </c>
      <c r="C5" s="42"/>
      <c r="D5" s="42"/>
      <c r="E5" s="42"/>
      <c r="F5" s="42"/>
      <c r="G5" s="42"/>
      <c r="I5" s="43">
        <f>COUNTA('Įvestis (atskiri klausimynai)'!C5:IV5)</f>
        <v>0</v>
      </c>
      <c r="J5" s="44"/>
      <c r="K5" s="44"/>
      <c r="L5" s="44"/>
    </row>
    <row r="6" spans="1:12" s="20" customFormat="1" ht="45" customHeight="1">
      <c r="A6" s="26">
        <f>'Įvestis (atskiri klausimynai)'!A6</f>
        <v>4</v>
      </c>
      <c r="B6" s="35" t="str">
        <f>'Įvestis (atskiri klausimynai)'!B6</f>
        <v>Pamoka visuomet prasideda laiku.</v>
      </c>
      <c r="C6" s="42"/>
      <c r="D6" s="42"/>
      <c r="E6" s="42"/>
      <c r="F6" s="42"/>
      <c r="G6" s="42"/>
      <c r="I6" s="43">
        <f>COUNTA('Įvestis (atskiri klausimynai)'!C6:IV6)</f>
        <v>0</v>
      </c>
    </row>
    <row r="7" spans="1:12" s="20" customFormat="1" ht="45" customHeight="1">
      <c r="A7" s="26">
        <f>'Įvestis (atskiri klausimynai)'!A7</f>
        <v>5</v>
      </c>
      <c r="B7" s="35" t="str">
        <f>'Įvestis (atskiri klausimynai)'!B7</f>
        <v>Paruošta medžiaga yra suprantama, aiški.</v>
      </c>
      <c r="C7" s="42"/>
      <c r="D7" s="42"/>
      <c r="E7" s="42"/>
      <c r="F7" s="42"/>
      <c r="G7" s="42"/>
      <c r="I7" s="43">
        <f>COUNTA('Įvestis (atskiri klausimynai)'!C7:IV7)</f>
        <v>0</v>
      </c>
    </row>
    <row r="8" spans="1:12" s="20" customFormat="1" ht="45" customHeight="1">
      <c r="A8" s="26">
        <f>'Įvestis (atskiri klausimynai)'!A8</f>
        <v>6</v>
      </c>
      <c r="B8" s="35" t="str">
        <f>'Įvestis (atskiri klausimynai)'!B8</f>
        <v xml:space="preserve">Mokytojas(-a) rūpinasi, kad mes pamokoje būtumėm užsiėmę. </v>
      </c>
      <c r="C8" s="42"/>
      <c r="D8" s="42"/>
      <c r="E8" s="42"/>
      <c r="F8" s="42"/>
      <c r="G8" s="42"/>
      <c r="I8" s="43">
        <f>COUNTA('Įvestis (atskiri klausimynai)'!C8:IV8)</f>
        <v>0</v>
      </c>
    </row>
    <row r="9" spans="1:12" s="20" customFormat="1" ht="45" customHeight="1">
      <c r="A9" s="26">
        <f>'Įvestis (atskiri klausimynai)'!A9</f>
        <v>7</v>
      </c>
      <c r="B9" s="35" t="str">
        <f>'Įvestis (atskiri klausimynai)'!B9</f>
        <v>Organizaciniai klausimai išsprendžiami greitai.</v>
      </c>
      <c r="C9" s="42"/>
      <c r="D9" s="42"/>
      <c r="E9" s="42"/>
      <c r="F9" s="42"/>
      <c r="G9" s="42"/>
      <c r="I9" s="43">
        <f>COUNTA('Įvestis (atskiri klausimynai)'!C9:IV9)</f>
        <v>0</v>
      </c>
    </row>
    <row r="10" spans="1:12" s="20" customFormat="1" ht="45" customHeight="1">
      <c r="A10" s="26">
        <f>'Įvestis (atskiri klausimynai)'!A10</f>
        <v>8</v>
      </c>
      <c r="B10" s="35" t="str">
        <f>'Įvestis (atskiri klausimynai)'!B10</f>
        <v xml:space="preserve">Pamokos taisyklės kabo klasėje visiems gerai matomoje vietoje (pavyzdžiui, plakate). </v>
      </c>
      <c r="C10" s="42"/>
      <c r="D10" s="42"/>
      <c r="E10" s="42"/>
      <c r="F10" s="42"/>
      <c r="G10" s="42"/>
      <c r="I10" s="43">
        <f>COUNTA('Įvestis (atskiri klausimynai)'!C10:IV10)</f>
        <v>0</v>
      </c>
    </row>
    <row r="11" spans="1:12" s="20" customFormat="1" ht="45" customHeight="1">
      <c r="A11" s="26">
        <f>'Įvestis (atskiri klausimynai)'!A11</f>
        <v>9</v>
      </c>
      <c r="B11" s="35" t="str">
        <f>'Įvestis (atskiri klausimynai)'!B11</f>
        <v xml:space="preserve">Pamokoje visi laikosi sutartų taisyklių. </v>
      </c>
      <c r="C11" s="42"/>
      <c r="D11" s="42"/>
      <c r="E11" s="42"/>
      <c r="F11" s="42"/>
      <c r="G11" s="42"/>
      <c r="I11" s="43">
        <f>COUNTA('Įvestis (atskiri klausimynai)'!C11:IV11)</f>
        <v>0</v>
      </c>
    </row>
    <row r="12" spans="1:12" s="20" customFormat="1" ht="45" customHeight="1">
      <c r="A12" s="26">
        <f>'Įvestis (atskiri klausimynai)'!A12</f>
        <v>10</v>
      </c>
      <c r="B12" s="35" t="str">
        <f>'Įvestis (atskiri klausimynai)'!B12</f>
        <v xml:space="preserve"> Aš laikausi sutartų taisyklių.</v>
      </c>
      <c r="C12" s="42"/>
      <c r="D12" s="42"/>
      <c r="E12" s="42"/>
      <c r="F12" s="42"/>
      <c r="G12" s="42"/>
      <c r="I12" s="43">
        <f>COUNTA('Įvestis (atskiri klausimynai)'!C12:IV12)</f>
        <v>0</v>
      </c>
    </row>
    <row r="13" spans="1:12" s="20" customFormat="1" ht="45" customHeight="1">
      <c r="A13" s="26">
        <f>'Įvestis (atskiri klausimynai)'!A13</f>
        <v>11</v>
      </c>
      <c r="B13" s="35" t="str">
        <f>'Įvestis (atskiri klausimynai)'!B13</f>
        <v>Aš nevėluoju į pamoką.</v>
      </c>
      <c r="C13" s="42"/>
      <c r="D13" s="42"/>
      <c r="E13" s="42"/>
      <c r="F13" s="42"/>
      <c r="G13" s="42"/>
      <c r="I13" s="43">
        <f>COUNTA('Įvestis (atskiri klausimynai)'!C13:IV13)</f>
        <v>0</v>
      </c>
    </row>
    <row r="14" spans="1:12" s="20" customFormat="1" ht="45" customHeight="1">
      <c r="A14" s="26">
        <f>'Įvestis (atskiri klausimynai)'!A14</f>
        <v>12</v>
      </c>
      <c r="B14" s="35" t="str">
        <f>'Įvestis (atskiri klausimynai)'!B14</f>
        <v xml:space="preserve">Mokytojas(-a) aiškiai pasako, jog netoleruoja netinkamo elgesio. </v>
      </c>
      <c r="C14" s="42"/>
      <c r="D14" s="42"/>
      <c r="E14" s="42"/>
      <c r="F14" s="42"/>
      <c r="G14" s="42"/>
      <c r="I14" s="43">
        <f>COUNTA('Įvestis (atskiri klausimynai)'!C14:IV14)</f>
        <v>0</v>
      </c>
    </row>
    <row r="15" spans="1:12" s="20" customFormat="1" ht="45" customHeight="1">
      <c r="A15" s="26">
        <f>'Įvestis (atskiri klausimynai)'!A15</f>
        <v>13</v>
      </c>
      <c r="B15" s="35" t="str">
        <f>'Įvestis (atskiri klausimynai)'!B15</f>
        <v>Pamokoje aš turiu galimybę išreikšti savo nuomonę, atsakyti į klausimus.</v>
      </c>
      <c r="C15" s="42"/>
      <c r="D15" s="42"/>
      <c r="E15" s="42"/>
      <c r="F15" s="42"/>
      <c r="G15" s="42"/>
      <c r="I15" s="43">
        <f>COUNTA('Įvestis (atskiri klausimynai)'!C15:IV15)</f>
        <v>0</v>
      </c>
    </row>
    <row r="16" spans="1:12" s="20" customFormat="1" ht="45" customHeight="1">
      <c r="A16" s="26">
        <f>'Įvestis (atskiri klausimynai)'!A16</f>
        <v>14</v>
      </c>
      <c r="B16" s="35" t="str">
        <f>'Įvestis (atskiri klausimynai)'!B16</f>
        <v>Aš atlieku namų darbus, jeigu mokytojas(-a) jų užduoda.</v>
      </c>
      <c r="C16" s="42"/>
      <c r="D16" s="42"/>
      <c r="E16" s="42"/>
      <c r="F16" s="42"/>
      <c r="G16" s="42"/>
      <c r="I16" s="43">
        <f>COUNTA('Įvestis (atskiri klausimynai)'!C16:IV16)</f>
        <v>0</v>
      </c>
    </row>
    <row r="17" spans="1:9" s="20" customFormat="1" ht="45" customHeight="1">
      <c r="A17" s="26">
        <f>'Įvestis (atskiri klausimynai)'!A17</f>
        <v>15</v>
      </c>
      <c r="B17" s="35" t="e">
        <f>'Įvestis (atskiri klausimynai)'!B17</f>
        <v>#REF!</v>
      </c>
      <c r="C17" s="42"/>
      <c r="D17" s="42"/>
      <c r="E17" s="42"/>
      <c r="F17" s="42"/>
      <c r="G17" s="42"/>
      <c r="I17" s="43">
        <f>COUNTA('Įvestis (atskiri klausimynai)'!C17:IV17)</f>
        <v>0</v>
      </c>
    </row>
    <row r="18" spans="1:9" s="20" customFormat="1" ht="45" customHeight="1">
      <c r="A18" s="26">
        <f>'Įvestis (atskiri klausimynai)'!A18</f>
        <v>16</v>
      </c>
      <c r="B18" s="35" t="e">
        <f>'Įvestis (atskiri klausimynai)'!B18</f>
        <v>#REF!</v>
      </c>
      <c r="C18" s="42"/>
      <c r="D18" s="42"/>
      <c r="E18" s="42"/>
      <c r="F18" s="42"/>
      <c r="G18" s="42"/>
      <c r="I18" s="43">
        <f>COUNTA('Įvestis (atskiri klausimynai)'!C18:IV18)</f>
        <v>0</v>
      </c>
    </row>
    <row r="19" spans="1:9" s="20" customFormat="1" ht="45" customHeight="1">
      <c r="A19" s="26">
        <f>'Įvestis (atskiri klausimynai)'!A19</f>
        <v>17</v>
      </c>
      <c r="B19" s="35" t="e">
        <f>'Įvestis (atskiri klausimynai)'!B19</f>
        <v>#REF!</v>
      </c>
      <c r="C19" s="42"/>
      <c r="D19" s="42"/>
      <c r="E19" s="42"/>
      <c r="F19" s="42"/>
      <c r="G19" s="42"/>
      <c r="I19" s="43">
        <f>COUNTA('Įvestis (atskiri klausimynai)'!C19:IV19)</f>
        <v>0</v>
      </c>
    </row>
    <row r="20" spans="1:9" s="20" customFormat="1" ht="45" customHeight="1">
      <c r="A20" s="26">
        <f>'Įvestis (atskiri klausimynai)'!A20</f>
        <v>18</v>
      </c>
      <c r="B20" s="35" t="e">
        <f>'Įvestis (atskiri klausimynai)'!B20</f>
        <v>#REF!</v>
      </c>
      <c r="C20" s="42"/>
      <c r="D20" s="42"/>
      <c r="E20" s="42"/>
      <c r="F20" s="42"/>
      <c r="G20" s="42"/>
      <c r="I20" s="43">
        <f>COUNTA('Įvestis (atskiri klausimynai)'!C20:IV20)</f>
        <v>0</v>
      </c>
    </row>
    <row r="21" spans="1:9" s="20" customFormat="1" ht="45" customHeight="1">
      <c r="A21" s="26">
        <f>'Įvestis (atskiri klausimynai)'!A21</f>
        <v>19</v>
      </c>
      <c r="B21" s="35" t="e">
        <f>'Įvestis (atskiri klausimynai)'!B21</f>
        <v>#REF!</v>
      </c>
      <c r="C21" s="42"/>
      <c r="D21" s="42"/>
      <c r="E21" s="42"/>
      <c r="F21" s="42"/>
      <c r="G21" s="42"/>
      <c r="I21" s="43">
        <f>COUNTA('Įvestis (atskiri klausimynai)'!C21:IV21)</f>
        <v>0</v>
      </c>
    </row>
    <row r="22" spans="1:9" s="20" customFormat="1" ht="45" customHeight="1">
      <c r="A22" s="26">
        <f>'Įvestis (atskiri klausimynai)'!A22</f>
        <v>20</v>
      </c>
      <c r="B22" s="35" t="e">
        <f>'Įvestis (atskiri klausimynai)'!B22</f>
        <v>#REF!</v>
      </c>
      <c r="C22" s="42"/>
      <c r="D22" s="42"/>
      <c r="E22" s="42"/>
      <c r="F22" s="42"/>
      <c r="G22" s="42"/>
      <c r="I22" s="43">
        <f>COUNTA('Įvestis (atskiri klausimynai)'!C22:IV22)</f>
        <v>0</v>
      </c>
    </row>
  </sheetData>
  <sheetProtection selectLockedCells="1" selectUnlockedCells="1"/>
  <mergeCells count="1">
    <mergeCell ref="C1:G1"/>
  </mergeCells>
  <pageMargins left="0.70833333333333337" right="0.70833333333333337" top="0.78749999999999998" bottom="0.78749999999999998" header="0.51180555555555551" footer="0.51180555555555551"/>
  <pageSetup paperSize="9" scale="64" firstPageNumber="0"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0"/>
  </sheetPr>
  <dimension ref="A1:T21"/>
  <sheetViews>
    <sheetView showGridLines="0" showRowColHeaders="0" zoomScaleNormal="100" workbookViewId="0">
      <pane xSplit="2" ySplit="1" topLeftCell="C2" activePane="bottomRight" state="frozen"/>
      <selection pane="bottomRight" activeCell="C2" sqref="C2"/>
      <selection pane="bottomLeft" activeCell="A2" sqref="A2"/>
      <selection pane="topRight" activeCell="C1" sqref="C1"/>
    </sheetView>
  </sheetViews>
  <sheetFormatPr defaultColWidth="11.42578125" defaultRowHeight="12.75"/>
  <cols>
    <col min="1" max="1" width="7.85546875" style="20" customWidth="1"/>
    <col min="2" max="2" width="72" style="20" customWidth="1"/>
    <col min="3" max="3" width="17.42578125" style="30" customWidth="1"/>
    <col min="4" max="4" width="18.42578125" style="20" customWidth="1"/>
    <col min="5" max="7" width="7" style="20" customWidth="1"/>
    <col min="8" max="19" width="6.85546875" style="30" customWidth="1"/>
    <col min="20" max="16384" width="11.42578125" style="20"/>
  </cols>
  <sheetData>
    <row r="1" spans="1:20" customFormat="1" ht="25.5">
      <c r="A1" s="23" t="s">
        <v>45</v>
      </c>
      <c r="B1" s="24" t="s">
        <v>41</v>
      </c>
      <c r="C1" s="25" t="s">
        <v>46</v>
      </c>
      <c r="D1" s="25" t="s">
        <v>47</v>
      </c>
      <c r="E1" s="31" t="s">
        <v>48</v>
      </c>
      <c r="F1" s="25" t="s">
        <v>49</v>
      </c>
      <c r="G1" s="25" t="s">
        <v>50</v>
      </c>
      <c r="H1" s="32" t="s">
        <v>51</v>
      </c>
      <c r="I1" s="33">
        <v>1</v>
      </c>
      <c r="J1" s="33">
        <v>2</v>
      </c>
      <c r="K1" s="33">
        <v>3</v>
      </c>
      <c r="L1" s="33">
        <v>4</v>
      </c>
      <c r="M1" s="34" t="s">
        <v>52</v>
      </c>
      <c r="N1" s="34"/>
      <c r="O1" s="34"/>
      <c r="P1" s="34"/>
      <c r="Q1" s="34"/>
      <c r="R1" s="34"/>
      <c r="S1" s="34" t="s">
        <v>53</v>
      </c>
      <c r="T1" s="34" t="s">
        <v>54</v>
      </c>
    </row>
    <row r="2" spans="1:20" ht="45" customHeight="1">
      <c r="A2" s="26">
        <f>'Įvestis (atskiri klausimynai)'!A3</f>
        <v>1</v>
      </c>
      <c r="B2" s="35" t="str">
        <f>'Įvestis (atskiri klausimynai)'!B3</f>
        <v xml:space="preserve">Mokytojas(-a) skatina mokinius aktyviai dalyvauti pamokoje. </v>
      </c>
      <c r="C2" s="36" t="e">
        <f t="shared" ref="C2:C21" si="0">(1*I2+2*J2+3*K2+4*L2)/SUM(I2:L2)</f>
        <v>#DIV/0!</v>
      </c>
      <c r="D2" s="37"/>
      <c r="E2" s="38" t="e">
        <f t="shared" ref="E2:E21" si="1">H2/F2</f>
        <v>#DIV/0!</v>
      </c>
      <c r="F2" s="26">
        <f t="shared" ref="F2:F21" si="2">SUM(I2:L2)</f>
        <v>0</v>
      </c>
      <c r="G2" s="26">
        <f t="shared" ref="G2:G21" si="3">M2</f>
        <v>0</v>
      </c>
      <c r="H2" s="30">
        <f t="shared" ref="H2:H21" si="4">SUM(K2:L2)</f>
        <v>0</v>
      </c>
      <c r="I2" s="30">
        <f>IF(COUNTIF('Įvestis (atskiri klausimynai)'!C3:IV3,1)&gt;0,COUNTIF('Įvestis (atskiri klausimynai)'!C3:IV3,1),'Įvestis (suskaičiuota)'!C3)</f>
        <v>0</v>
      </c>
      <c r="J2" s="30">
        <f>IF(COUNTIF('Įvestis (atskiri klausimynai)'!C3:IV3,2)&gt;0,COUNTIF('Įvestis (atskiri klausimynai)'!C3:IV3,2),'Įvestis (suskaičiuota)'!D3)</f>
        <v>0</v>
      </c>
      <c r="K2" s="30">
        <f>IF(COUNTIF('Įvestis (atskiri klausimynai)'!C3:IV3,3)&gt;0,COUNTIF('Įvestis (atskiri klausimynai)'!C3:IV3,3),'Įvestis (suskaičiuota)'!E3)</f>
        <v>0</v>
      </c>
      <c r="L2" s="30">
        <f>IF(COUNTIF('Įvestis (atskiri klausimynai)'!C3:IV3,4)&gt;0,COUNTIF('Įvestis (atskiri klausimynai)'!C3:IV3,4),'Įvestis (suskaičiuota)'!F3)</f>
        <v>0</v>
      </c>
      <c r="M2" s="30">
        <f>IF(COUNTIF('Įvestis (atskiri klausimynai)'!C3:IV3,0)&gt;0,COUNTIF('Įvestis (atskiri klausimynai)'!C3:IV3,0),'Įvestis (suskaičiuota)'!G3)</f>
        <v>0</v>
      </c>
      <c r="N2" s="30">
        <v>1</v>
      </c>
      <c r="O2" s="30">
        <v>2</v>
      </c>
      <c r="P2" s="30">
        <v>3</v>
      </c>
      <c r="Q2" s="30">
        <v>4</v>
      </c>
      <c r="R2" s="30" t="s">
        <v>55</v>
      </c>
      <c r="S2" s="30" t="e">
        <f t="shared" ref="S2:S21" si="5">SQRT((I2*(1-C2)^2+J2*(2-C2)^2+K2*(3-C2)^2+L2*(4-C2)^2)/(SUM(I2:L2)-1))</f>
        <v>#DIV/0!</v>
      </c>
      <c r="T2" s="30"/>
    </row>
    <row r="3" spans="1:20" ht="45" customHeight="1">
      <c r="A3" s="26">
        <f>'Įvestis (atskiri klausimynai)'!A4</f>
        <v>2</v>
      </c>
      <c r="B3" s="35" t="str">
        <f>'Įvestis (atskiri klausimynai)'!B4</f>
        <v>Mokytojas(-a) atkreipia dėmesį į mokinius, kurie trukdo pamokai.</v>
      </c>
      <c r="C3" s="36" t="e">
        <f t="shared" si="0"/>
        <v>#DIV/0!</v>
      </c>
      <c r="D3" s="37"/>
      <c r="E3" s="38" t="e">
        <f t="shared" si="1"/>
        <v>#DIV/0!</v>
      </c>
      <c r="F3" s="26">
        <f t="shared" si="2"/>
        <v>0</v>
      </c>
      <c r="G3" s="26">
        <f t="shared" si="3"/>
        <v>0</v>
      </c>
      <c r="H3" s="30">
        <f t="shared" si="4"/>
        <v>0</v>
      </c>
      <c r="I3" s="30">
        <f>IF(COUNTIF('Įvestis (atskiri klausimynai)'!C4:IV4,1)&gt;0,COUNTIF('Įvestis (atskiri klausimynai)'!C4:IV4,1),'Įvestis (suskaičiuota)'!C4)</f>
        <v>0</v>
      </c>
      <c r="J3" s="30">
        <f>IF(COUNTIF('Įvestis (atskiri klausimynai)'!C4:IV4,2)&gt;0,COUNTIF('Įvestis (atskiri klausimynai)'!C4:IV4,2),'Įvestis (suskaičiuota)'!D4)</f>
        <v>0</v>
      </c>
      <c r="K3" s="30">
        <f>IF(COUNTIF('Įvestis (atskiri klausimynai)'!C4:IV4,3)&gt;0,COUNTIF('Įvestis (atskiri klausimynai)'!C4:IV4,3),'Įvestis (suskaičiuota)'!E4)</f>
        <v>0</v>
      </c>
      <c r="L3" s="30">
        <f>IF(COUNTIF('Įvestis (atskiri klausimynai)'!C4:IV4,4)&gt;0,COUNTIF('Įvestis (atskiri klausimynai)'!C4:IV4,4),'Įvestis (suskaičiuota)'!F4)</f>
        <v>0</v>
      </c>
      <c r="M3" s="30">
        <f>IF(COUNTIF('Įvestis (atskiri klausimynai)'!C4:IV4,0)&gt;0,COUNTIF('Įvestis (atskiri klausimynai)'!C4:IV4,0),'Įvestis (suskaičiuota)'!G4)</f>
        <v>0</v>
      </c>
      <c r="N3" s="30">
        <v>1</v>
      </c>
      <c r="O3" s="30">
        <v>2</v>
      </c>
      <c r="P3" s="30">
        <v>3</v>
      </c>
      <c r="Q3" s="30">
        <v>4</v>
      </c>
      <c r="R3" s="30" t="s">
        <v>55</v>
      </c>
      <c r="S3" s="30" t="e">
        <f t="shared" si="5"/>
        <v>#DIV/0!</v>
      </c>
      <c r="T3" s="30"/>
    </row>
    <row r="4" spans="1:20" ht="45" customHeight="1">
      <c r="A4" s="26">
        <f>'Įvestis (atskiri klausimynai)'!A5</f>
        <v>3</v>
      </c>
      <c r="B4" s="35" t="str">
        <f>'Įvestis (atskiri klausimynai)'!B5</f>
        <v>Mokytojas(-a) išsprendžia nesklandumus pamokoje.</v>
      </c>
      <c r="C4" s="36" t="e">
        <f t="shared" si="0"/>
        <v>#DIV/0!</v>
      </c>
      <c r="D4" s="37"/>
      <c r="E4" s="38" t="e">
        <f t="shared" si="1"/>
        <v>#DIV/0!</v>
      </c>
      <c r="F4" s="26">
        <f t="shared" si="2"/>
        <v>0</v>
      </c>
      <c r="G4" s="26">
        <f t="shared" si="3"/>
        <v>0</v>
      </c>
      <c r="H4" s="30">
        <f t="shared" si="4"/>
        <v>0</v>
      </c>
      <c r="I4" s="30">
        <f>IF(COUNTIF('Įvestis (atskiri klausimynai)'!C5:IV5,1)&gt;0,COUNTIF('Įvestis (atskiri klausimynai)'!C5:IV5,1),'Įvestis (suskaičiuota)'!C5)</f>
        <v>0</v>
      </c>
      <c r="J4" s="30">
        <f>IF(COUNTIF('Įvestis (atskiri klausimynai)'!C5:IV5,2)&gt;0,COUNTIF('Įvestis (atskiri klausimynai)'!C5:IV5,2),'Įvestis (suskaičiuota)'!D5)</f>
        <v>0</v>
      </c>
      <c r="K4" s="30">
        <f>IF(COUNTIF('Įvestis (atskiri klausimynai)'!C5:IV5,3)&gt;0,COUNTIF('Įvestis (atskiri klausimynai)'!C5:IV5,3),'Įvestis (suskaičiuota)'!E5)</f>
        <v>0</v>
      </c>
      <c r="L4" s="30">
        <f>IF(COUNTIF('Įvestis (atskiri klausimynai)'!C5:IV5,4)&gt;0,COUNTIF('Įvestis (atskiri klausimynai)'!C5:IV5,4),'Įvestis (suskaičiuota)'!F5)</f>
        <v>0</v>
      </c>
      <c r="M4" s="30">
        <f>IF(COUNTIF('Įvestis (atskiri klausimynai)'!C5:IV5,0)&gt;0,COUNTIF('Įvestis (atskiri klausimynai)'!C5:IV5,0),'Įvestis (suskaičiuota)'!G5)</f>
        <v>0</v>
      </c>
      <c r="N4" s="30">
        <v>1</v>
      </c>
      <c r="O4" s="30">
        <v>2</v>
      </c>
      <c r="P4" s="30">
        <v>3</v>
      </c>
      <c r="Q4" s="30">
        <v>4</v>
      </c>
      <c r="R4" s="30" t="s">
        <v>55</v>
      </c>
      <c r="S4" s="30" t="e">
        <f t="shared" si="5"/>
        <v>#DIV/0!</v>
      </c>
      <c r="T4" s="30"/>
    </row>
    <row r="5" spans="1:20" ht="45" customHeight="1">
      <c r="A5" s="26">
        <f>'Įvestis (atskiri klausimynai)'!A6</f>
        <v>4</v>
      </c>
      <c r="B5" s="35" t="str">
        <f>'Įvestis (atskiri klausimynai)'!B6</f>
        <v>Pamoka visuomet prasideda laiku.</v>
      </c>
      <c r="C5" s="36" t="e">
        <f t="shared" si="0"/>
        <v>#DIV/0!</v>
      </c>
      <c r="D5" s="37"/>
      <c r="E5" s="38" t="e">
        <f t="shared" si="1"/>
        <v>#DIV/0!</v>
      </c>
      <c r="F5" s="26">
        <f t="shared" si="2"/>
        <v>0</v>
      </c>
      <c r="G5" s="26">
        <f t="shared" si="3"/>
        <v>0</v>
      </c>
      <c r="H5" s="30">
        <f t="shared" si="4"/>
        <v>0</v>
      </c>
      <c r="I5" s="30">
        <f>IF(COUNTIF('Įvestis (atskiri klausimynai)'!C6:IV6,1)&gt;0,COUNTIF('Įvestis (atskiri klausimynai)'!C6:IV6,1),'Įvestis (suskaičiuota)'!C6)</f>
        <v>0</v>
      </c>
      <c r="J5" s="30">
        <f>IF(COUNTIF('Įvestis (atskiri klausimynai)'!C6:IV6,2)&gt;0,COUNTIF('Įvestis (atskiri klausimynai)'!C6:IV6,2),'Įvestis (suskaičiuota)'!D6)</f>
        <v>0</v>
      </c>
      <c r="K5" s="30">
        <f>IF(COUNTIF('Įvestis (atskiri klausimynai)'!C6:IV6,3)&gt;0,COUNTIF('Įvestis (atskiri klausimynai)'!C6:IV6,3),'Įvestis (suskaičiuota)'!E6)</f>
        <v>0</v>
      </c>
      <c r="L5" s="30">
        <f>IF(COUNTIF('Įvestis (atskiri klausimynai)'!C6:IV6,4)&gt;0,COUNTIF('Įvestis (atskiri klausimynai)'!C6:IV6,4),'Įvestis (suskaičiuota)'!F6)</f>
        <v>0</v>
      </c>
      <c r="M5" s="30">
        <f>IF(COUNTIF('Įvestis (atskiri klausimynai)'!C6:IV6,0)&gt;0,COUNTIF('Įvestis (atskiri klausimynai)'!C6:IV6,0),'Įvestis (suskaičiuota)'!G6)</f>
        <v>0</v>
      </c>
      <c r="N5" s="30">
        <v>1</v>
      </c>
      <c r="O5" s="30">
        <v>2</v>
      </c>
      <c r="P5" s="30">
        <v>3</v>
      </c>
      <c r="Q5" s="30">
        <v>4</v>
      </c>
      <c r="R5" s="30" t="s">
        <v>55</v>
      </c>
      <c r="S5" s="30" t="e">
        <f t="shared" si="5"/>
        <v>#DIV/0!</v>
      </c>
      <c r="T5" s="30"/>
    </row>
    <row r="6" spans="1:20" ht="45" customHeight="1">
      <c r="A6" s="26">
        <f>'Įvestis (atskiri klausimynai)'!A7</f>
        <v>5</v>
      </c>
      <c r="B6" s="35" t="str">
        <f>'Įvestis (atskiri klausimynai)'!B7</f>
        <v>Paruošta medžiaga yra suprantama, aiški.</v>
      </c>
      <c r="C6" s="36" t="e">
        <f t="shared" si="0"/>
        <v>#DIV/0!</v>
      </c>
      <c r="D6" s="37"/>
      <c r="E6" s="38" t="e">
        <f t="shared" si="1"/>
        <v>#DIV/0!</v>
      </c>
      <c r="F6" s="26">
        <f t="shared" si="2"/>
        <v>0</v>
      </c>
      <c r="G6" s="26">
        <f t="shared" si="3"/>
        <v>0</v>
      </c>
      <c r="H6" s="30">
        <f t="shared" si="4"/>
        <v>0</v>
      </c>
      <c r="I6" s="30">
        <f>IF(COUNTIF('Įvestis (atskiri klausimynai)'!C7:IV7,1)&gt;0,COUNTIF('Įvestis (atskiri klausimynai)'!C7:IV7,1),'Įvestis (suskaičiuota)'!C7)</f>
        <v>0</v>
      </c>
      <c r="J6" s="30">
        <f>IF(COUNTIF('Įvestis (atskiri klausimynai)'!C7:IV7,2)&gt;0,COUNTIF('Įvestis (atskiri klausimynai)'!C7:IV7,2),'Įvestis (suskaičiuota)'!D7)</f>
        <v>0</v>
      </c>
      <c r="K6" s="30">
        <f>IF(COUNTIF('Įvestis (atskiri klausimynai)'!C7:IV7,3)&gt;0,COUNTIF('Įvestis (atskiri klausimynai)'!C7:IV7,3),'Įvestis (suskaičiuota)'!E7)</f>
        <v>0</v>
      </c>
      <c r="L6" s="30">
        <f>IF(COUNTIF('Įvestis (atskiri klausimynai)'!C7:IV7,4)&gt;0,COUNTIF('Įvestis (atskiri klausimynai)'!C7:IV7,4),'Įvestis (suskaičiuota)'!F7)</f>
        <v>0</v>
      </c>
      <c r="M6" s="30">
        <f>IF(COUNTIF('Įvestis (atskiri klausimynai)'!C7:IV7,0)&gt;0,COUNTIF('Įvestis (atskiri klausimynai)'!C7:IV7,0),'Įvestis (suskaičiuota)'!G7)</f>
        <v>0</v>
      </c>
      <c r="N6" s="30">
        <v>1</v>
      </c>
      <c r="O6" s="30">
        <v>2</v>
      </c>
      <c r="P6" s="30">
        <v>3</v>
      </c>
      <c r="Q6" s="30">
        <v>4</v>
      </c>
      <c r="R6" s="30" t="s">
        <v>55</v>
      </c>
      <c r="S6" s="30" t="e">
        <f t="shared" si="5"/>
        <v>#DIV/0!</v>
      </c>
      <c r="T6" s="30">
        <v>100000000</v>
      </c>
    </row>
    <row r="7" spans="1:20" ht="45" customHeight="1">
      <c r="A7" s="26">
        <f>'Įvestis (atskiri klausimynai)'!A8</f>
        <v>6</v>
      </c>
      <c r="B7" s="35" t="str">
        <f>'Įvestis (atskiri klausimynai)'!B8</f>
        <v xml:space="preserve">Mokytojas(-a) rūpinasi, kad mes pamokoje būtumėm užsiėmę. </v>
      </c>
      <c r="C7" s="36" t="e">
        <f t="shared" si="0"/>
        <v>#DIV/0!</v>
      </c>
      <c r="D7" s="37"/>
      <c r="E7" s="38" t="e">
        <f t="shared" si="1"/>
        <v>#DIV/0!</v>
      </c>
      <c r="F7" s="26">
        <f t="shared" si="2"/>
        <v>0</v>
      </c>
      <c r="G7" s="26">
        <f t="shared" si="3"/>
        <v>0</v>
      </c>
      <c r="H7" s="30">
        <f t="shared" si="4"/>
        <v>0</v>
      </c>
      <c r="I7" s="30">
        <f>IF(COUNTIF('Įvestis (atskiri klausimynai)'!C8:IV8,1)&gt;0,COUNTIF('Įvestis (atskiri klausimynai)'!C8:IV8,1),'Įvestis (suskaičiuota)'!C8)</f>
        <v>0</v>
      </c>
      <c r="J7" s="30">
        <f>IF(COUNTIF('Įvestis (atskiri klausimynai)'!C8:IV8,2)&gt;0,COUNTIF('Įvestis (atskiri klausimynai)'!C8:IV8,2),'Įvestis (suskaičiuota)'!D8)</f>
        <v>0</v>
      </c>
      <c r="K7" s="30">
        <f>IF(COUNTIF('Įvestis (atskiri klausimynai)'!C8:IV8,3)&gt;0,COUNTIF('Įvestis (atskiri klausimynai)'!C8:IV8,3),'Įvestis (suskaičiuota)'!E8)</f>
        <v>0</v>
      </c>
      <c r="L7" s="30">
        <f>IF(COUNTIF('Įvestis (atskiri klausimynai)'!C8:IV8,4)&gt;0,COUNTIF('Įvestis (atskiri klausimynai)'!C8:IV8,4),'Įvestis (suskaičiuota)'!F8)</f>
        <v>0</v>
      </c>
      <c r="M7" s="30">
        <f>IF(COUNTIF('Įvestis (atskiri klausimynai)'!C8:IV8,0)&gt;0,COUNTIF('Įvestis (atskiri klausimynai)'!C8:IV8,0),'Įvestis (suskaičiuota)'!G8)</f>
        <v>0</v>
      </c>
      <c r="N7" s="30">
        <v>1</v>
      </c>
      <c r="O7" s="30">
        <v>2</v>
      </c>
      <c r="P7" s="30">
        <v>3</v>
      </c>
      <c r="Q7" s="30">
        <v>4</v>
      </c>
      <c r="R7" s="30" t="s">
        <v>55</v>
      </c>
      <c r="S7" s="30" t="e">
        <f t="shared" si="5"/>
        <v>#DIV/0!</v>
      </c>
      <c r="T7" s="30">
        <v>-100000000</v>
      </c>
    </row>
    <row r="8" spans="1:20" ht="45" customHeight="1">
      <c r="A8" s="26">
        <f>'Įvestis (atskiri klausimynai)'!A9</f>
        <v>7</v>
      </c>
      <c r="B8" s="35" t="str">
        <f>'Įvestis (atskiri klausimynai)'!B9</f>
        <v>Organizaciniai klausimai išsprendžiami greitai.</v>
      </c>
      <c r="C8" s="36" t="e">
        <f t="shared" si="0"/>
        <v>#DIV/0!</v>
      </c>
      <c r="D8" s="37"/>
      <c r="E8" s="38" t="e">
        <f t="shared" si="1"/>
        <v>#DIV/0!</v>
      </c>
      <c r="F8" s="26">
        <f t="shared" si="2"/>
        <v>0</v>
      </c>
      <c r="G8" s="26">
        <f t="shared" si="3"/>
        <v>0</v>
      </c>
      <c r="H8" s="30">
        <f t="shared" si="4"/>
        <v>0</v>
      </c>
      <c r="I8" s="30">
        <f>IF(COUNTIF('Įvestis (atskiri klausimynai)'!C9:IV9,1)&gt;0,COUNTIF('Įvestis (atskiri klausimynai)'!C9:IV9,1),'Įvestis (suskaičiuota)'!C9)</f>
        <v>0</v>
      </c>
      <c r="J8" s="30">
        <f>IF(COUNTIF('Įvestis (atskiri klausimynai)'!C9:IV9,2)&gt;0,COUNTIF('Įvestis (atskiri klausimynai)'!C9:IV9,2),'Įvestis (suskaičiuota)'!D9)</f>
        <v>0</v>
      </c>
      <c r="K8" s="30">
        <f>IF(COUNTIF('Įvestis (atskiri klausimynai)'!C9:IV9,3)&gt;0,COUNTIF('Įvestis (atskiri klausimynai)'!C9:IV9,3),'Įvestis (suskaičiuota)'!E9)</f>
        <v>0</v>
      </c>
      <c r="L8" s="30">
        <f>IF(COUNTIF('Įvestis (atskiri klausimynai)'!C9:IV9,4)&gt;0,COUNTIF('Įvestis (atskiri klausimynai)'!C9:IV9,4),'Įvestis (suskaičiuota)'!F9)</f>
        <v>0</v>
      </c>
      <c r="M8" s="30">
        <f>IF(COUNTIF('Įvestis (atskiri klausimynai)'!C9:IV9,0)&gt;0,COUNTIF('Įvestis (atskiri klausimynai)'!C9:IV9,0),'Įvestis (suskaičiuota)'!G9)</f>
        <v>0</v>
      </c>
      <c r="N8" s="30">
        <v>1</v>
      </c>
      <c r="O8" s="30">
        <v>2</v>
      </c>
      <c r="P8" s="30">
        <v>3</v>
      </c>
      <c r="Q8" s="30">
        <v>4</v>
      </c>
      <c r="R8" s="30" t="s">
        <v>55</v>
      </c>
      <c r="S8" s="30" t="e">
        <f t="shared" si="5"/>
        <v>#DIV/0!</v>
      </c>
      <c r="T8" s="30"/>
    </row>
    <row r="9" spans="1:20" ht="45" customHeight="1">
      <c r="A9" s="26">
        <f>'Įvestis (atskiri klausimynai)'!A10</f>
        <v>8</v>
      </c>
      <c r="B9" s="35" t="str">
        <f>'Įvestis (atskiri klausimynai)'!B10</f>
        <v xml:space="preserve">Pamokos taisyklės kabo klasėje visiems gerai matomoje vietoje (pavyzdžiui, plakate). </v>
      </c>
      <c r="C9" s="36" t="e">
        <f t="shared" si="0"/>
        <v>#DIV/0!</v>
      </c>
      <c r="D9" s="37"/>
      <c r="E9" s="38" t="e">
        <f t="shared" si="1"/>
        <v>#DIV/0!</v>
      </c>
      <c r="F9" s="26">
        <f t="shared" si="2"/>
        <v>0</v>
      </c>
      <c r="G9" s="26">
        <f t="shared" si="3"/>
        <v>0</v>
      </c>
      <c r="H9" s="30">
        <f t="shared" si="4"/>
        <v>0</v>
      </c>
      <c r="I9" s="30">
        <f>IF(COUNTIF('Įvestis (atskiri klausimynai)'!C10:IV10,1)&gt;0,COUNTIF('Įvestis (atskiri klausimynai)'!C10:IV10,1),'Įvestis (suskaičiuota)'!C10)</f>
        <v>0</v>
      </c>
      <c r="J9" s="30">
        <f>IF(COUNTIF('Įvestis (atskiri klausimynai)'!C10:IV10,2)&gt;0,COUNTIF('Įvestis (atskiri klausimynai)'!C10:IV10,2),'Įvestis (suskaičiuota)'!D10)</f>
        <v>0</v>
      </c>
      <c r="K9" s="30">
        <f>IF(COUNTIF('Įvestis (atskiri klausimynai)'!C10:IV10,3)&gt;0,COUNTIF('Įvestis (atskiri klausimynai)'!C10:IV10,3),'Įvestis (suskaičiuota)'!E10)</f>
        <v>0</v>
      </c>
      <c r="L9" s="30">
        <f>IF(COUNTIF('Įvestis (atskiri klausimynai)'!C10:IV10,4)&gt;0,COUNTIF('Įvestis (atskiri klausimynai)'!C10:IV10,4),'Įvestis (suskaičiuota)'!F10)</f>
        <v>0</v>
      </c>
      <c r="M9" s="30">
        <f>IF(COUNTIF('Įvestis (atskiri klausimynai)'!C10:IV10,0)&gt;0,COUNTIF('Įvestis (atskiri klausimynai)'!C10:IV10,0),'Įvestis (suskaičiuota)'!G10)</f>
        <v>0</v>
      </c>
      <c r="N9" s="30">
        <v>1</v>
      </c>
      <c r="O9" s="30">
        <v>2</v>
      </c>
      <c r="P9" s="30">
        <v>3</v>
      </c>
      <c r="Q9" s="30">
        <v>4</v>
      </c>
      <c r="R9" s="30" t="s">
        <v>55</v>
      </c>
      <c r="S9" s="30" t="e">
        <f t="shared" si="5"/>
        <v>#DIV/0!</v>
      </c>
      <c r="T9" s="30"/>
    </row>
    <row r="10" spans="1:20" ht="45" customHeight="1">
      <c r="A10" s="26">
        <f>'Įvestis (atskiri klausimynai)'!A11</f>
        <v>9</v>
      </c>
      <c r="B10" s="35" t="str">
        <f>'Įvestis (atskiri klausimynai)'!B11</f>
        <v xml:space="preserve">Pamokoje visi laikosi sutartų taisyklių. </v>
      </c>
      <c r="C10" s="36" t="e">
        <f t="shared" si="0"/>
        <v>#DIV/0!</v>
      </c>
      <c r="D10" s="37"/>
      <c r="E10" s="38" t="e">
        <f t="shared" si="1"/>
        <v>#DIV/0!</v>
      </c>
      <c r="F10" s="26">
        <f t="shared" si="2"/>
        <v>0</v>
      </c>
      <c r="G10" s="26">
        <f t="shared" si="3"/>
        <v>0</v>
      </c>
      <c r="H10" s="30">
        <f t="shared" si="4"/>
        <v>0</v>
      </c>
      <c r="I10" s="30">
        <f>IF(COUNTIF('Įvestis (atskiri klausimynai)'!C11:IV11,1)&gt;0,COUNTIF('Įvestis (atskiri klausimynai)'!C11:IV11,1),'Įvestis (suskaičiuota)'!C11)</f>
        <v>0</v>
      </c>
      <c r="J10" s="30">
        <f>IF(COUNTIF('Įvestis (atskiri klausimynai)'!C11:IV11,2)&gt;0,COUNTIF('Įvestis (atskiri klausimynai)'!C11:IV11,2),'Įvestis (suskaičiuota)'!D11)</f>
        <v>0</v>
      </c>
      <c r="K10" s="30">
        <f>IF(COUNTIF('Įvestis (atskiri klausimynai)'!C11:IV11,3)&gt;0,COUNTIF('Įvestis (atskiri klausimynai)'!C11:IV11,3),'Įvestis (suskaičiuota)'!E11)</f>
        <v>0</v>
      </c>
      <c r="L10" s="30">
        <f>IF(COUNTIF('Įvestis (atskiri klausimynai)'!C11:IV11,4)&gt;0,COUNTIF('Įvestis (atskiri klausimynai)'!C11:IV11,4),'Įvestis (suskaičiuota)'!F11)</f>
        <v>0</v>
      </c>
      <c r="M10" s="30">
        <f>IF(COUNTIF('Įvestis (atskiri klausimynai)'!C11:IV11,0)&gt;0,COUNTIF('Įvestis (atskiri klausimynai)'!C11:IV11,0),'Įvestis (suskaičiuota)'!G11)</f>
        <v>0</v>
      </c>
      <c r="N10" s="30">
        <v>1</v>
      </c>
      <c r="O10" s="30">
        <v>2</v>
      </c>
      <c r="P10" s="30">
        <v>3</v>
      </c>
      <c r="Q10" s="30">
        <v>4</v>
      </c>
      <c r="R10" s="30" t="s">
        <v>55</v>
      </c>
      <c r="S10" s="30" t="e">
        <f t="shared" si="5"/>
        <v>#DIV/0!</v>
      </c>
      <c r="T10" s="30">
        <v>100000000</v>
      </c>
    </row>
    <row r="11" spans="1:20" ht="45" customHeight="1">
      <c r="A11" s="26">
        <f>'Įvestis (atskiri klausimynai)'!A12</f>
        <v>10</v>
      </c>
      <c r="B11" s="35" t="str">
        <f>'Įvestis (atskiri klausimynai)'!B12</f>
        <v xml:space="preserve"> Aš laikausi sutartų taisyklių.</v>
      </c>
      <c r="C11" s="36" t="e">
        <f t="shared" si="0"/>
        <v>#DIV/0!</v>
      </c>
      <c r="D11" s="37"/>
      <c r="E11" s="38" t="e">
        <f t="shared" si="1"/>
        <v>#DIV/0!</v>
      </c>
      <c r="F11" s="26">
        <f t="shared" si="2"/>
        <v>0</v>
      </c>
      <c r="G11" s="26">
        <f t="shared" si="3"/>
        <v>0</v>
      </c>
      <c r="H11" s="30">
        <f t="shared" si="4"/>
        <v>0</v>
      </c>
      <c r="I11" s="30">
        <f>IF(COUNTIF('Įvestis (atskiri klausimynai)'!C12:IV12,1)&gt;0,COUNTIF('Įvestis (atskiri klausimynai)'!C12:IV12,1),'Įvestis (suskaičiuota)'!C12)</f>
        <v>0</v>
      </c>
      <c r="J11" s="30">
        <f>IF(COUNTIF('Įvestis (atskiri klausimynai)'!C12:IV12,2)&gt;0,COUNTIF('Įvestis (atskiri klausimynai)'!C12:IV12,2),'Įvestis (suskaičiuota)'!D12)</f>
        <v>0</v>
      </c>
      <c r="K11" s="30">
        <f>IF(COUNTIF('Įvestis (atskiri klausimynai)'!C12:IV12,3)&gt;0,COUNTIF('Įvestis (atskiri klausimynai)'!C12:IV12,3),'Įvestis (suskaičiuota)'!E12)</f>
        <v>0</v>
      </c>
      <c r="L11" s="30">
        <f>IF(COUNTIF('Įvestis (atskiri klausimynai)'!C12:IV12,4)&gt;0,COUNTIF('Įvestis (atskiri klausimynai)'!C12:IV12,4),'Įvestis (suskaičiuota)'!F12)</f>
        <v>0</v>
      </c>
      <c r="M11" s="30">
        <f>IF(COUNTIF('Įvestis (atskiri klausimynai)'!C12:IV12,0)&gt;0,COUNTIF('Įvestis (atskiri klausimynai)'!C12:IV12,0),'Įvestis (suskaičiuota)'!G12)</f>
        <v>0</v>
      </c>
      <c r="N11" s="30">
        <v>1</v>
      </c>
      <c r="O11" s="30">
        <v>2</v>
      </c>
      <c r="P11" s="30">
        <v>3</v>
      </c>
      <c r="Q11" s="30">
        <v>4</v>
      </c>
      <c r="R11" s="30" t="s">
        <v>55</v>
      </c>
      <c r="S11" s="30" t="e">
        <f t="shared" si="5"/>
        <v>#DIV/0!</v>
      </c>
      <c r="T11" s="30">
        <v>-100000000</v>
      </c>
    </row>
    <row r="12" spans="1:20" ht="45" customHeight="1">
      <c r="A12" s="26">
        <f>'Įvestis (atskiri klausimynai)'!A13</f>
        <v>11</v>
      </c>
      <c r="B12" s="35" t="str">
        <f>'Įvestis (atskiri klausimynai)'!B13</f>
        <v>Aš nevėluoju į pamoką.</v>
      </c>
      <c r="C12" s="36" t="e">
        <f t="shared" si="0"/>
        <v>#DIV/0!</v>
      </c>
      <c r="D12" s="37"/>
      <c r="E12" s="38" t="e">
        <f t="shared" si="1"/>
        <v>#DIV/0!</v>
      </c>
      <c r="F12" s="26">
        <f t="shared" si="2"/>
        <v>0</v>
      </c>
      <c r="G12" s="26">
        <f t="shared" si="3"/>
        <v>0</v>
      </c>
      <c r="H12" s="30">
        <f t="shared" si="4"/>
        <v>0</v>
      </c>
      <c r="I12" s="30">
        <f>IF(COUNTIF('Įvestis (atskiri klausimynai)'!C13:IV13,1)&gt;0,COUNTIF('Įvestis (atskiri klausimynai)'!C13:IV13,1),'Įvestis (suskaičiuota)'!C13)</f>
        <v>0</v>
      </c>
      <c r="J12" s="30">
        <f>IF(COUNTIF('Įvestis (atskiri klausimynai)'!C13:IV13,2)&gt;0,COUNTIF('Įvestis (atskiri klausimynai)'!C13:IV13,2),'Įvestis (suskaičiuota)'!D13)</f>
        <v>0</v>
      </c>
      <c r="K12" s="30">
        <f>IF(COUNTIF('Įvestis (atskiri klausimynai)'!C13:IV13,3)&gt;0,COUNTIF('Įvestis (atskiri klausimynai)'!C13:IV13,3),'Įvestis (suskaičiuota)'!E13)</f>
        <v>0</v>
      </c>
      <c r="L12" s="30">
        <f>IF(COUNTIF('Įvestis (atskiri klausimynai)'!C13:IV13,4)&gt;0,COUNTIF('Įvestis (atskiri klausimynai)'!C13:IV13,4),'Įvestis (suskaičiuota)'!F13)</f>
        <v>0</v>
      </c>
      <c r="M12" s="30">
        <f>IF(COUNTIF('Įvestis (atskiri klausimynai)'!C13:IV13,0)&gt;0,COUNTIF('Įvestis (atskiri klausimynai)'!C13:IV13,0),'Įvestis (suskaičiuota)'!G13)</f>
        <v>0</v>
      </c>
      <c r="N12" s="30">
        <v>1</v>
      </c>
      <c r="O12" s="30">
        <v>2</v>
      </c>
      <c r="P12" s="30">
        <v>3</v>
      </c>
      <c r="Q12" s="30">
        <v>4</v>
      </c>
      <c r="R12" s="30" t="s">
        <v>55</v>
      </c>
      <c r="S12" s="30" t="e">
        <f t="shared" si="5"/>
        <v>#DIV/0!</v>
      </c>
      <c r="T12" s="30"/>
    </row>
    <row r="13" spans="1:20" ht="45" customHeight="1">
      <c r="A13" s="26">
        <f>'Įvestis (atskiri klausimynai)'!A14</f>
        <v>12</v>
      </c>
      <c r="B13" s="35" t="str">
        <f>'Įvestis (atskiri klausimynai)'!B14</f>
        <v xml:space="preserve">Mokytojas(-a) aiškiai pasako, jog netoleruoja netinkamo elgesio. </v>
      </c>
      <c r="C13" s="36" t="e">
        <f t="shared" si="0"/>
        <v>#DIV/0!</v>
      </c>
      <c r="D13" s="37"/>
      <c r="E13" s="38" t="e">
        <f t="shared" si="1"/>
        <v>#DIV/0!</v>
      </c>
      <c r="F13" s="26">
        <f t="shared" si="2"/>
        <v>0</v>
      </c>
      <c r="G13" s="26">
        <f t="shared" si="3"/>
        <v>0</v>
      </c>
      <c r="H13" s="30">
        <f t="shared" si="4"/>
        <v>0</v>
      </c>
      <c r="I13" s="30">
        <f>IF(COUNTIF('Įvestis (atskiri klausimynai)'!C14:IV14,1)&gt;0,COUNTIF('Įvestis (atskiri klausimynai)'!C14:IV14,1),'Įvestis (suskaičiuota)'!C14)</f>
        <v>0</v>
      </c>
      <c r="J13" s="30">
        <f>IF(COUNTIF('Įvestis (atskiri klausimynai)'!C14:IV14,2)&gt;0,COUNTIF('Įvestis (atskiri klausimynai)'!C14:IV14,2),'Įvestis (suskaičiuota)'!D14)</f>
        <v>0</v>
      </c>
      <c r="K13" s="30">
        <f>IF(COUNTIF('Įvestis (atskiri klausimynai)'!C14:IV14,3)&gt;0,COUNTIF('Įvestis (atskiri klausimynai)'!C14:IV14,3),'Įvestis (suskaičiuota)'!E14)</f>
        <v>0</v>
      </c>
      <c r="L13" s="30">
        <f>IF(COUNTIF('Įvestis (atskiri klausimynai)'!C14:IV14,4)&gt;0,COUNTIF('Įvestis (atskiri klausimynai)'!C14:IV14,4),'Įvestis (suskaičiuota)'!F14)</f>
        <v>0</v>
      </c>
      <c r="M13" s="30">
        <f>IF(COUNTIF('Įvestis (atskiri klausimynai)'!C14:IV14,0)&gt;0,COUNTIF('Įvestis (atskiri klausimynai)'!C14:IV14,0),'Įvestis (suskaičiuota)'!G14)</f>
        <v>0</v>
      </c>
      <c r="N13" s="30">
        <v>1</v>
      </c>
      <c r="O13" s="30">
        <v>2</v>
      </c>
      <c r="P13" s="30">
        <v>3</v>
      </c>
      <c r="Q13" s="30">
        <v>4</v>
      </c>
      <c r="R13" s="30" t="s">
        <v>55</v>
      </c>
      <c r="S13" s="30" t="e">
        <f t="shared" si="5"/>
        <v>#DIV/0!</v>
      </c>
      <c r="T13" s="30"/>
    </row>
    <row r="14" spans="1:20" ht="45" customHeight="1">
      <c r="A14" s="26">
        <f>'Įvestis (atskiri klausimynai)'!A15</f>
        <v>13</v>
      </c>
      <c r="B14" s="35" t="str">
        <f>'Įvestis (atskiri klausimynai)'!B15</f>
        <v>Pamokoje aš turiu galimybę išreikšti savo nuomonę, atsakyti į klausimus.</v>
      </c>
      <c r="C14" s="36" t="e">
        <f t="shared" si="0"/>
        <v>#DIV/0!</v>
      </c>
      <c r="D14" s="37"/>
      <c r="E14" s="38" t="e">
        <f t="shared" si="1"/>
        <v>#DIV/0!</v>
      </c>
      <c r="F14" s="26">
        <f t="shared" si="2"/>
        <v>0</v>
      </c>
      <c r="G14" s="26">
        <f t="shared" si="3"/>
        <v>0</v>
      </c>
      <c r="H14" s="30">
        <f t="shared" si="4"/>
        <v>0</v>
      </c>
      <c r="I14" s="30">
        <f>IF(COUNTIF('Įvestis (atskiri klausimynai)'!C15:IV15,1)&gt;0,COUNTIF('Įvestis (atskiri klausimynai)'!C15:IV15,1),'Įvestis (suskaičiuota)'!C15)</f>
        <v>0</v>
      </c>
      <c r="J14" s="30">
        <f>IF(COUNTIF('Įvestis (atskiri klausimynai)'!C15:IV15,2)&gt;0,COUNTIF('Įvestis (atskiri klausimynai)'!C15:IV15,2),'Įvestis (suskaičiuota)'!D15)</f>
        <v>0</v>
      </c>
      <c r="K14" s="30">
        <f>IF(COUNTIF('Įvestis (atskiri klausimynai)'!C15:IV15,3)&gt;0,COUNTIF('Įvestis (atskiri klausimynai)'!C15:IV15,3),'Įvestis (suskaičiuota)'!E15)</f>
        <v>0</v>
      </c>
      <c r="L14" s="30">
        <f>IF(COUNTIF('Įvestis (atskiri klausimynai)'!C15:IV15,4)&gt;0,COUNTIF('Įvestis (atskiri klausimynai)'!C15:IV15,4),'Įvestis (suskaičiuota)'!F15)</f>
        <v>0</v>
      </c>
      <c r="M14" s="30">
        <f>IF(COUNTIF('Įvestis (atskiri klausimynai)'!C15:IV15,0)&gt;0,COUNTIF('Įvestis (atskiri klausimynai)'!C15:IV15,0),'Įvestis (suskaičiuota)'!G15)</f>
        <v>0</v>
      </c>
      <c r="N14" s="30">
        <v>1</v>
      </c>
      <c r="O14" s="30">
        <v>2</v>
      </c>
      <c r="P14" s="30">
        <v>3</v>
      </c>
      <c r="Q14" s="30">
        <v>4</v>
      </c>
      <c r="R14" s="30" t="s">
        <v>55</v>
      </c>
      <c r="S14" s="30" t="e">
        <f t="shared" si="5"/>
        <v>#DIV/0!</v>
      </c>
      <c r="T14" s="30"/>
    </row>
    <row r="15" spans="1:20" ht="45" customHeight="1">
      <c r="A15" s="26">
        <f>'Įvestis (atskiri klausimynai)'!A16</f>
        <v>14</v>
      </c>
      <c r="B15" s="35" t="str">
        <f>'Įvestis (atskiri klausimynai)'!B16</f>
        <v>Aš atlieku namų darbus, jeigu mokytojas(-a) jų užduoda.</v>
      </c>
      <c r="C15" s="36" t="e">
        <f t="shared" si="0"/>
        <v>#DIV/0!</v>
      </c>
      <c r="D15" s="37"/>
      <c r="E15" s="38" t="e">
        <f t="shared" si="1"/>
        <v>#DIV/0!</v>
      </c>
      <c r="F15" s="26">
        <f t="shared" si="2"/>
        <v>0</v>
      </c>
      <c r="G15" s="26">
        <f t="shared" si="3"/>
        <v>0</v>
      </c>
      <c r="H15" s="30">
        <f t="shared" si="4"/>
        <v>0</v>
      </c>
      <c r="I15" s="30">
        <f>IF(COUNTIF('Įvestis (atskiri klausimynai)'!C16:IV16,1)&gt;0,COUNTIF('Įvestis (atskiri klausimynai)'!C16:IV16,1),'Įvestis (suskaičiuota)'!C16)</f>
        <v>0</v>
      </c>
      <c r="J15" s="30">
        <f>IF(COUNTIF('Įvestis (atskiri klausimynai)'!C16:IV16,2)&gt;0,COUNTIF('Įvestis (atskiri klausimynai)'!C16:IV16,2),'Įvestis (suskaičiuota)'!D16)</f>
        <v>0</v>
      </c>
      <c r="K15" s="30">
        <f>IF(COUNTIF('Įvestis (atskiri klausimynai)'!C16:IV16,3)&gt;0,COUNTIF('Įvestis (atskiri klausimynai)'!C16:IV16,3),'Įvestis (suskaičiuota)'!E16)</f>
        <v>0</v>
      </c>
      <c r="L15" s="30">
        <f>IF(COUNTIF('Įvestis (atskiri klausimynai)'!C16:IV16,4)&gt;0,COUNTIF('Įvestis (atskiri klausimynai)'!C16:IV16,4),'Įvestis (suskaičiuota)'!F16)</f>
        <v>0</v>
      </c>
      <c r="M15" s="30">
        <f>IF(COUNTIF('Įvestis (atskiri klausimynai)'!C16:IV16,0)&gt;0,COUNTIF('Įvestis (atskiri klausimynai)'!C16:IV16,0),'Įvestis (suskaičiuota)'!G16)</f>
        <v>0</v>
      </c>
      <c r="N15" s="30">
        <v>1</v>
      </c>
      <c r="O15" s="30">
        <v>2</v>
      </c>
      <c r="P15" s="30">
        <v>3</v>
      </c>
      <c r="Q15" s="30">
        <v>4</v>
      </c>
      <c r="R15" s="30" t="s">
        <v>55</v>
      </c>
      <c r="S15" s="30" t="e">
        <f t="shared" si="5"/>
        <v>#DIV/0!</v>
      </c>
      <c r="T15" s="30">
        <v>100000000</v>
      </c>
    </row>
    <row r="16" spans="1:20" ht="45" customHeight="1">
      <c r="A16" s="26">
        <f>'Įvestis (atskiri klausimynai)'!A17</f>
        <v>15</v>
      </c>
      <c r="B16" s="35" t="e">
        <f>'Įvestis (atskiri klausimynai)'!B17</f>
        <v>#REF!</v>
      </c>
      <c r="C16" s="36" t="e">
        <f t="shared" si="0"/>
        <v>#DIV/0!</v>
      </c>
      <c r="D16" s="37"/>
      <c r="E16" s="38" t="e">
        <f t="shared" si="1"/>
        <v>#DIV/0!</v>
      </c>
      <c r="F16" s="26">
        <f t="shared" si="2"/>
        <v>0</v>
      </c>
      <c r="G16" s="26">
        <f t="shared" si="3"/>
        <v>0</v>
      </c>
      <c r="H16" s="30">
        <f t="shared" si="4"/>
        <v>0</v>
      </c>
      <c r="I16" s="30">
        <f>IF(COUNTIF('Įvestis (atskiri klausimynai)'!C17:IV17,1)&gt;0,COUNTIF('Įvestis (atskiri klausimynai)'!C17:IV17,1),'Įvestis (suskaičiuota)'!C17)</f>
        <v>0</v>
      </c>
      <c r="J16" s="30">
        <f>IF(COUNTIF('Įvestis (atskiri klausimynai)'!C17:IV17,2)&gt;0,COUNTIF('Įvestis (atskiri klausimynai)'!C17:IV17,2),'Įvestis (suskaičiuota)'!D17)</f>
        <v>0</v>
      </c>
      <c r="K16" s="30">
        <f>IF(COUNTIF('Įvestis (atskiri klausimynai)'!C17:IV17,3)&gt;0,COUNTIF('Įvestis (atskiri klausimynai)'!C17:IV17,3),'Įvestis (suskaičiuota)'!E17)</f>
        <v>0</v>
      </c>
      <c r="L16" s="30">
        <f>IF(COUNTIF('Įvestis (atskiri klausimynai)'!C17:IV17,4)&gt;0,COUNTIF('Įvestis (atskiri klausimynai)'!C17:IV17,4),'Įvestis (suskaičiuota)'!F17)</f>
        <v>0</v>
      </c>
      <c r="M16" s="30">
        <f>IF(COUNTIF('Įvestis (atskiri klausimynai)'!C17:IV17,0)&gt;0,COUNTIF('Įvestis (atskiri klausimynai)'!C17:IV17,0),'Įvestis (suskaičiuota)'!G17)</f>
        <v>0</v>
      </c>
      <c r="N16" s="30">
        <v>1</v>
      </c>
      <c r="O16" s="30">
        <v>2</v>
      </c>
      <c r="P16" s="30">
        <v>3</v>
      </c>
      <c r="Q16" s="30">
        <v>4</v>
      </c>
      <c r="R16" s="30" t="s">
        <v>55</v>
      </c>
      <c r="S16" s="30" t="e">
        <f t="shared" si="5"/>
        <v>#DIV/0!</v>
      </c>
      <c r="T16" s="30">
        <v>-100000000</v>
      </c>
    </row>
    <row r="17" spans="1:20" ht="45" customHeight="1">
      <c r="A17" s="26">
        <f>'Įvestis (atskiri klausimynai)'!A18</f>
        <v>16</v>
      </c>
      <c r="B17" s="35" t="e">
        <f>'Įvestis (atskiri klausimynai)'!B18</f>
        <v>#REF!</v>
      </c>
      <c r="C17" s="36" t="e">
        <f t="shared" si="0"/>
        <v>#DIV/0!</v>
      </c>
      <c r="D17" s="37"/>
      <c r="E17" s="38" t="e">
        <f t="shared" si="1"/>
        <v>#DIV/0!</v>
      </c>
      <c r="F17" s="26">
        <f t="shared" si="2"/>
        <v>0</v>
      </c>
      <c r="G17" s="26">
        <f t="shared" si="3"/>
        <v>0</v>
      </c>
      <c r="H17" s="30">
        <f t="shared" si="4"/>
        <v>0</v>
      </c>
      <c r="I17" s="30">
        <f>IF(COUNTIF('Įvestis (atskiri klausimynai)'!C18:IV18,1)&gt;0,COUNTIF('Įvestis (atskiri klausimynai)'!C18:IV18,1),'Įvestis (suskaičiuota)'!C18)</f>
        <v>0</v>
      </c>
      <c r="J17" s="30">
        <f>IF(COUNTIF('Įvestis (atskiri klausimynai)'!C18:IV18,2)&gt;0,COUNTIF('Įvestis (atskiri klausimynai)'!C18:IV18,2),'Įvestis (suskaičiuota)'!D18)</f>
        <v>0</v>
      </c>
      <c r="K17" s="30">
        <f>IF(COUNTIF('Įvestis (atskiri klausimynai)'!C18:IV18,3)&gt;0,COUNTIF('Įvestis (atskiri klausimynai)'!C18:IV18,3),'Įvestis (suskaičiuota)'!E18)</f>
        <v>0</v>
      </c>
      <c r="L17" s="30">
        <f>IF(COUNTIF('Įvestis (atskiri klausimynai)'!C18:IV18,4)&gt;0,COUNTIF('Įvestis (atskiri klausimynai)'!C18:IV18,4),'Įvestis (suskaičiuota)'!F18)</f>
        <v>0</v>
      </c>
      <c r="M17" s="30">
        <f>IF(COUNTIF('Įvestis (atskiri klausimynai)'!C18:IV18,0)&gt;0,COUNTIF('Įvestis (atskiri klausimynai)'!C18:IV18,0),'Įvestis (suskaičiuota)'!G18)</f>
        <v>0</v>
      </c>
      <c r="N17" s="30">
        <v>1</v>
      </c>
      <c r="O17" s="30">
        <v>2</v>
      </c>
      <c r="P17" s="30">
        <v>3</v>
      </c>
      <c r="Q17" s="30">
        <v>4</v>
      </c>
      <c r="R17" s="30" t="s">
        <v>55</v>
      </c>
      <c r="S17" s="30" t="e">
        <f t="shared" si="5"/>
        <v>#DIV/0!</v>
      </c>
      <c r="T17" s="30"/>
    </row>
    <row r="18" spans="1:20" ht="45" customHeight="1">
      <c r="A18" s="26">
        <f>'Įvestis (atskiri klausimynai)'!A19</f>
        <v>17</v>
      </c>
      <c r="B18" s="35" t="e">
        <f>'Įvestis (atskiri klausimynai)'!B19</f>
        <v>#REF!</v>
      </c>
      <c r="C18" s="36" t="e">
        <f t="shared" si="0"/>
        <v>#DIV/0!</v>
      </c>
      <c r="D18" s="37"/>
      <c r="E18" s="38" t="e">
        <f t="shared" si="1"/>
        <v>#DIV/0!</v>
      </c>
      <c r="F18" s="26">
        <f t="shared" si="2"/>
        <v>0</v>
      </c>
      <c r="G18" s="26">
        <f t="shared" si="3"/>
        <v>0</v>
      </c>
      <c r="H18" s="30">
        <f t="shared" si="4"/>
        <v>0</v>
      </c>
      <c r="I18" s="30">
        <f>IF(COUNTIF('Įvestis (atskiri klausimynai)'!C19:IV19,1)&gt;0,COUNTIF('Įvestis (atskiri klausimynai)'!C19:IV19,1),'Įvestis (suskaičiuota)'!C19)</f>
        <v>0</v>
      </c>
      <c r="J18" s="30">
        <f>IF(COUNTIF('Įvestis (atskiri klausimynai)'!C19:IV19,2)&gt;0,COUNTIF('Įvestis (atskiri klausimynai)'!C19:IV19,2),'Įvestis (suskaičiuota)'!D19)</f>
        <v>0</v>
      </c>
      <c r="K18" s="30">
        <f>IF(COUNTIF('Įvestis (atskiri klausimynai)'!C19:IV19,3)&gt;0,COUNTIF('Įvestis (atskiri klausimynai)'!C19:IV19,3),'Įvestis (suskaičiuota)'!E19)</f>
        <v>0</v>
      </c>
      <c r="L18" s="30">
        <f>IF(COUNTIF('Įvestis (atskiri klausimynai)'!C19:IV19,4)&gt;0,COUNTIF('Įvestis (atskiri klausimynai)'!C19:IV19,4),'Įvestis (suskaičiuota)'!F19)</f>
        <v>0</v>
      </c>
      <c r="M18" s="30">
        <f>IF(COUNTIF('Įvestis (atskiri klausimynai)'!C19:IV19,0)&gt;0,COUNTIF('Įvestis (atskiri klausimynai)'!C19:IV19,0),'Įvestis (suskaičiuota)'!G19)</f>
        <v>0</v>
      </c>
      <c r="N18" s="30">
        <v>1</v>
      </c>
      <c r="O18" s="30">
        <v>2</v>
      </c>
      <c r="P18" s="30">
        <v>3</v>
      </c>
      <c r="Q18" s="30">
        <v>4</v>
      </c>
      <c r="R18" s="30" t="s">
        <v>55</v>
      </c>
      <c r="S18" s="30" t="e">
        <f t="shared" si="5"/>
        <v>#DIV/0!</v>
      </c>
      <c r="T18" s="30"/>
    </row>
    <row r="19" spans="1:20" ht="45" customHeight="1">
      <c r="A19" s="26">
        <f>'Įvestis (atskiri klausimynai)'!A20</f>
        <v>18</v>
      </c>
      <c r="B19" s="35" t="e">
        <f>'Įvestis (atskiri klausimynai)'!B20</f>
        <v>#REF!</v>
      </c>
      <c r="C19" s="36" t="e">
        <f t="shared" si="0"/>
        <v>#DIV/0!</v>
      </c>
      <c r="D19" s="37"/>
      <c r="E19" s="38" t="e">
        <f t="shared" si="1"/>
        <v>#DIV/0!</v>
      </c>
      <c r="F19" s="26">
        <f t="shared" si="2"/>
        <v>0</v>
      </c>
      <c r="G19" s="26">
        <f t="shared" si="3"/>
        <v>0</v>
      </c>
      <c r="H19" s="30">
        <f t="shared" si="4"/>
        <v>0</v>
      </c>
      <c r="I19" s="30">
        <f>IF(COUNTIF('Įvestis (atskiri klausimynai)'!C20:IV20,1)&gt;0,COUNTIF('Įvestis (atskiri klausimynai)'!C20:IV20,1),'Įvestis (suskaičiuota)'!C20)</f>
        <v>0</v>
      </c>
      <c r="J19" s="30">
        <f>IF(COUNTIF('Įvestis (atskiri klausimynai)'!C20:IV20,2)&gt;0,COUNTIF('Įvestis (atskiri klausimynai)'!C20:IV20,2),'Įvestis (suskaičiuota)'!D20)</f>
        <v>0</v>
      </c>
      <c r="K19" s="30">
        <f>IF(COUNTIF('Įvestis (atskiri klausimynai)'!C20:IV20,3)&gt;0,COUNTIF('Įvestis (atskiri klausimynai)'!C20:IV20,3),'Įvestis (suskaičiuota)'!E20)</f>
        <v>0</v>
      </c>
      <c r="L19" s="30">
        <f>IF(COUNTIF('Įvestis (atskiri klausimynai)'!C20:IV20,4)&gt;0,COUNTIF('Įvestis (atskiri klausimynai)'!C20:IV20,4),'Įvestis (suskaičiuota)'!F20)</f>
        <v>0</v>
      </c>
      <c r="M19" s="30">
        <f>IF(COUNTIF('Įvestis (atskiri klausimynai)'!C20:IV20,0)&gt;0,COUNTIF('Įvestis (atskiri klausimynai)'!C20:IV20,0),'Įvestis (suskaičiuota)'!G20)</f>
        <v>0</v>
      </c>
      <c r="N19" s="30">
        <v>1</v>
      </c>
      <c r="O19" s="30">
        <v>2</v>
      </c>
      <c r="P19" s="30">
        <v>3</v>
      </c>
      <c r="Q19" s="30">
        <v>4</v>
      </c>
      <c r="R19" s="30" t="s">
        <v>55</v>
      </c>
      <c r="S19" s="30" t="e">
        <f t="shared" si="5"/>
        <v>#DIV/0!</v>
      </c>
      <c r="T19" s="30"/>
    </row>
    <row r="20" spans="1:20" ht="45" customHeight="1">
      <c r="A20" s="26">
        <f>'Įvestis (atskiri klausimynai)'!A21</f>
        <v>19</v>
      </c>
      <c r="B20" s="35" t="e">
        <f>'Įvestis (atskiri klausimynai)'!B21</f>
        <v>#REF!</v>
      </c>
      <c r="C20" s="36" t="e">
        <f t="shared" si="0"/>
        <v>#DIV/0!</v>
      </c>
      <c r="D20" s="37"/>
      <c r="E20" s="38" t="e">
        <f t="shared" si="1"/>
        <v>#DIV/0!</v>
      </c>
      <c r="F20" s="26">
        <f t="shared" si="2"/>
        <v>0</v>
      </c>
      <c r="G20" s="26">
        <f t="shared" si="3"/>
        <v>0</v>
      </c>
      <c r="H20" s="30">
        <f t="shared" si="4"/>
        <v>0</v>
      </c>
      <c r="I20" s="30">
        <f>IF(COUNTIF('Įvestis (atskiri klausimynai)'!C21:IV21,1)&gt;0,COUNTIF('Įvestis (atskiri klausimynai)'!C21:IV21,1),'Įvestis (suskaičiuota)'!C21)</f>
        <v>0</v>
      </c>
      <c r="J20" s="30">
        <f>IF(COUNTIF('Įvestis (atskiri klausimynai)'!C21:IV21,2)&gt;0,COUNTIF('Įvestis (atskiri klausimynai)'!C21:IV21,2),'Įvestis (suskaičiuota)'!D21)</f>
        <v>0</v>
      </c>
      <c r="K20" s="30">
        <f>IF(COUNTIF('Įvestis (atskiri klausimynai)'!C21:IV21,3)&gt;0,COUNTIF('Įvestis (atskiri klausimynai)'!C21:IV21,3),'Įvestis (suskaičiuota)'!E21)</f>
        <v>0</v>
      </c>
      <c r="L20" s="30">
        <f>IF(COUNTIF('Įvestis (atskiri klausimynai)'!C21:IV21,4)&gt;0,COUNTIF('Įvestis (atskiri klausimynai)'!C21:IV21,4),'Įvestis (suskaičiuota)'!F21)</f>
        <v>0</v>
      </c>
      <c r="M20" s="30">
        <f>IF(COUNTIF('Įvestis (atskiri klausimynai)'!C21:IV21,0)&gt;0,COUNTIF('Įvestis (atskiri klausimynai)'!C21:IV21,0),'Įvestis (suskaičiuota)'!G21)</f>
        <v>0</v>
      </c>
      <c r="N20" s="30">
        <v>1</v>
      </c>
      <c r="O20" s="30">
        <v>2</v>
      </c>
      <c r="P20" s="30">
        <v>3</v>
      </c>
      <c r="Q20" s="30">
        <v>4</v>
      </c>
      <c r="R20" s="30" t="s">
        <v>55</v>
      </c>
      <c r="S20" s="30" t="e">
        <f t="shared" si="5"/>
        <v>#DIV/0!</v>
      </c>
      <c r="T20" s="30"/>
    </row>
    <row r="21" spans="1:20" ht="45" customHeight="1">
      <c r="A21" s="26">
        <f>'Įvestis (atskiri klausimynai)'!A22</f>
        <v>20</v>
      </c>
      <c r="B21" s="35" t="e">
        <f>'Įvestis (atskiri klausimynai)'!B22</f>
        <v>#REF!</v>
      </c>
      <c r="C21" s="36" t="e">
        <f t="shared" si="0"/>
        <v>#DIV/0!</v>
      </c>
      <c r="D21" s="37"/>
      <c r="E21" s="38" t="e">
        <f t="shared" si="1"/>
        <v>#DIV/0!</v>
      </c>
      <c r="F21" s="26">
        <f t="shared" si="2"/>
        <v>0</v>
      </c>
      <c r="G21" s="26">
        <f t="shared" si="3"/>
        <v>0</v>
      </c>
      <c r="H21" s="30">
        <f t="shared" si="4"/>
        <v>0</v>
      </c>
      <c r="I21" s="30">
        <f>IF(COUNTIF('Įvestis (atskiri klausimynai)'!C22:IV22,1)&gt;0,COUNTIF('Įvestis (atskiri klausimynai)'!C22:IV22,1),'Įvestis (suskaičiuota)'!C22)</f>
        <v>0</v>
      </c>
      <c r="J21" s="30">
        <f>IF(COUNTIF('Įvestis (atskiri klausimynai)'!C22:IV22,2)&gt;0,COUNTIF('Įvestis (atskiri klausimynai)'!C22:IV22,2),'Įvestis (suskaičiuota)'!D22)</f>
        <v>0</v>
      </c>
      <c r="K21" s="30">
        <f>IF(COUNTIF('Įvestis (atskiri klausimynai)'!C22:IV22,3)&gt;0,COUNTIF('Įvestis (atskiri klausimynai)'!C22:IV22,3),'Įvestis (suskaičiuota)'!E22)</f>
        <v>0</v>
      </c>
      <c r="L21" s="30">
        <f>IF(COUNTIF('Įvestis (atskiri klausimynai)'!C22:IV22,4)&gt;0,COUNTIF('Įvestis (atskiri klausimynai)'!C22:IV22,4),'Įvestis (suskaičiuota)'!F22)</f>
        <v>0</v>
      </c>
      <c r="M21" s="30">
        <f>IF(COUNTIF('Įvestis (atskiri klausimynai)'!C22:IV22,0)&gt;0,COUNTIF('Įvestis (atskiri klausimynai)'!C22:IV22,0),'Įvestis (suskaičiuota)'!G22)</f>
        <v>0</v>
      </c>
      <c r="N21" s="30">
        <v>1</v>
      </c>
      <c r="O21" s="30">
        <v>2</v>
      </c>
      <c r="P21" s="30">
        <v>3</v>
      </c>
      <c r="Q21" s="30">
        <v>4</v>
      </c>
      <c r="R21" s="30" t="s">
        <v>55</v>
      </c>
      <c r="S21" s="30" t="e">
        <f t="shared" si="5"/>
        <v>#DIV/0!</v>
      </c>
      <c r="T21" s="30">
        <v>100000000</v>
      </c>
    </row>
  </sheetData>
  <sheetProtection selectLockedCells="1" selectUnlockedCells="1"/>
  <pageMargins left="0.78749999999999998" right="0.59027777777777779" top="0.75138888888888888" bottom="0.5" header="0.51180555555555551" footer="0.31527777777777777"/>
  <pageSetup paperSize="9" scale="60" firstPageNumber="0" orientation="portrait" horizontalDpi="300" verticalDpi="300" r:id="rId1"/>
  <headerFooter alignWithMargins="0">
    <oddFooter>&amp;L&amp;8©IQES ONLINE I WWW.IQESLONLINE.NET&amp;C&amp;8Seite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Truniger - IQES online</dc:creator>
  <cp:keywords/>
  <dc:description/>
  <cp:lastModifiedBy>Lukas Bagdonavičius</cp:lastModifiedBy>
  <cp:revision/>
  <dcterms:created xsi:type="dcterms:W3CDTF">2012-11-01T15:19:54Z</dcterms:created>
  <dcterms:modified xsi:type="dcterms:W3CDTF">2021-12-30T12:47:43Z</dcterms:modified>
  <cp:category/>
  <cp:contentStatus/>
</cp:coreProperties>
</file>